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OneDrive - TP Southern Odisha Distribution Ltd\1. Orders in pipeline\FY 26-27\AMC- 2026\Tender Document\Corrigendum-2\"/>
    </mc:Choice>
  </mc:AlternateContent>
  <xr:revisionPtr revIDLastSave="2" documentId="13_ncr:1_{866185FD-F42C-47A3-B9C1-ECCB23E21B89}" xr6:coauthVersionLast="36" xr6:coauthVersionMax="47" xr10:uidLastSave="{5E6E8FBD-952F-49EE-858D-93A63054615C}"/>
  <bookViews>
    <workbookView xWindow="-105" yWindow="-105" windowWidth="19425" windowHeight="10305" tabRatio="667" xr2:uid="{00000000-000D-0000-FFFF-FFFF00000000}"/>
  </bookViews>
  <sheets>
    <sheet name="BED-1 &amp; BED-2" sheetId="58" r:id="rId1"/>
    <sheet name="BED-3 &amp; GNED" sheetId="59" r:id="rId2"/>
    <sheet name="PSED &amp; HED" sheetId="60" r:id="rId3"/>
    <sheet name="AED-1 &amp; AED-2" sheetId="61" r:id="rId4"/>
    <sheet name="GSED &amp; PKED" sheetId="62" r:id="rId5"/>
    <sheet name="BNED, PED &amp; BOED" sheetId="63" r:id="rId6"/>
    <sheet name="RED &amp; GED" sheetId="64" r:id="rId7"/>
    <sheet name="JED &amp; MED" sheetId="65" r:id="rId8"/>
    <sheet name="KED &amp; NED" sheetId="66" r:id="rId9"/>
    <sheet name="Summary" sheetId="68" r:id="rId10"/>
    <sheet name="Fixed cost - Break Up" sheetId="69" r:id="rId11"/>
  </sheets>
  <externalReferences>
    <externalReference r:id="rId12"/>
    <externalReference r:id="rId13"/>
    <externalReference r:id="rId14"/>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SCH5">#REF!</definedName>
    <definedName name="____SCH1">#REF!</definedName>
    <definedName name="____SCH10">#REF!</definedName>
    <definedName name="____SCH11">#REF!</definedName>
    <definedName name="____SCH2">#REF!</definedName>
    <definedName name="____SCH3">#REF!</definedName>
    <definedName name="____SCH4">#REF!</definedName>
    <definedName name="____SCH5">#REF!</definedName>
    <definedName name="____SCH6">#REF!</definedName>
    <definedName name="____SCH7">#REF!</definedName>
    <definedName name="____SCH8">#REF!</definedName>
    <definedName name="____SCH9">#REF!</definedName>
    <definedName name="____xlnm.Print_Area_1">#REF!</definedName>
    <definedName name="____xlnm.Print_Titles_1">#REF!</definedName>
    <definedName name="___ji950">#REF!</definedName>
    <definedName name="___SCH1">#REF!</definedName>
    <definedName name="___SCH10">#REF!</definedName>
    <definedName name="___SCH11">#REF!</definedName>
    <definedName name="___SCH2">#REF!</definedName>
    <definedName name="___SCH3">#REF!</definedName>
    <definedName name="___SCH4">#REF!</definedName>
    <definedName name="___SCH6">#REF!</definedName>
    <definedName name="___SCH7">#REF!</definedName>
    <definedName name="___SCH8">#REF!</definedName>
    <definedName name="___SCH9">#REF!</definedName>
    <definedName name="___xlnm.Print_Area_1">#REF!</definedName>
    <definedName name="___xlnm.Print_Area_2">#REF!</definedName>
    <definedName name="___xlnm.Print_Area_3">#REF!</definedName>
    <definedName name="___xlnm.Print_Titles_1">#REF!</definedName>
    <definedName name="___xlnm.Print_Titles_2">#REF!</definedName>
    <definedName name="___xlnm.Print_Titles_3">#REF!</definedName>
    <definedName name="__10GOTO_I_A1">#REF!</definedName>
    <definedName name="__11GOTO_J_A1">#REF!</definedName>
    <definedName name="__12GOTO_K_A30">#REF!</definedName>
    <definedName name="__1GOTO_A_A207">#REF!</definedName>
    <definedName name="__2GOTO_A_A501">#REF!</definedName>
    <definedName name="__3GOTO_A_A952">#REF!</definedName>
    <definedName name="__4GOTO_B_A1">#REF!</definedName>
    <definedName name="__5GOTO_B_A189">#REF!</definedName>
    <definedName name="__6GOTO_B_A536">#REF!</definedName>
    <definedName name="__7GOTO_C_A1">#REF!</definedName>
    <definedName name="__8GOTO_E_A1">#REF!</definedName>
    <definedName name="__9GOTO_G_A1">#REF!</definedName>
    <definedName name="__ji950">#REF!</definedName>
    <definedName name="__SCH1">#REF!</definedName>
    <definedName name="__SCH10">#REF!</definedName>
    <definedName name="__SCH11">#REF!</definedName>
    <definedName name="__SCH2">#REF!</definedName>
    <definedName name="__SCH3">#REF!</definedName>
    <definedName name="__SCH4">#REF!</definedName>
    <definedName name="__SCH5">#REF!</definedName>
    <definedName name="__SCH6">#REF!</definedName>
    <definedName name="__SCH7">#REF!</definedName>
    <definedName name="__SCH8">#REF!</definedName>
    <definedName name="__SCH9">#REF!</definedName>
    <definedName name="__xlfn.BAHTTEXT" hidden="1">#NAME?</definedName>
    <definedName name="__xlnm.Print_Area_1">"#REF!"</definedName>
    <definedName name="__xlnm.Print_Area_1_1">"#REF!"</definedName>
    <definedName name="__xlnm.Print_Area_1_2">"#REF!"</definedName>
    <definedName name="__xlnm.Print_Area_1_3">"#REF!"</definedName>
    <definedName name="__xlnm.Print_Area_2">#REF!</definedName>
    <definedName name="__xlnm.Print_Area_3">#REF!</definedName>
    <definedName name="__xlnm.Print_Titles_1">"#REF!"</definedName>
    <definedName name="__xlnm.Print_Titles_1_1">"#REF!"</definedName>
    <definedName name="__xlnm.Print_Titles_1_2">"#REF!"</definedName>
    <definedName name="__xlnm.Print_Titles_1_3">"#REF!"</definedName>
    <definedName name="__xlnm.Print_Titles_2">#REF!</definedName>
    <definedName name="__xlnm.Print_Titles_3">#REF!</definedName>
    <definedName name="_10GOTO_I_A1">#REF!</definedName>
    <definedName name="_11GOTO_J_A1">#REF!</definedName>
    <definedName name="_12GOTO_K_A30">#REF!</definedName>
    <definedName name="_1GOTO_A_A207">#REF!</definedName>
    <definedName name="_2GOTO_A_A501">#REF!</definedName>
    <definedName name="_3GOTO_A_A952">#REF!</definedName>
    <definedName name="_4GOTO_B_A1">#REF!</definedName>
    <definedName name="_5GOTO_B_A189">#REF!</definedName>
    <definedName name="_6GOTO_B_A536">#REF!</definedName>
    <definedName name="_7GOTO_C_A1">#REF!</definedName>
    <definedName name="_8GOTO_E_A1">#REF!</definedName>
    <definedName name="_9GOTO_G_A1">#REF!</definedName>
    <definedName name="_Fill" hidden="1">#REF!</definedName>
    <definedName name="_xlnm._FilterDatabase" localSheetId="3" hidden="1">'AED-1 &amp; AED-2'!$A$2:$S$247</definedName>
    <definedName name="_xlnm._FilterDatabase" localSheetId="0" hidden="1">'BED-1 &amp; BED-2'!$A$2:$S$247</definedName>
    <definedName name="_xlnm._FilterDatabase" localSheetId="1" hidden="1">'BED-3 &amp; GNED'!$A$2:$S$247</definedName>
    <definedName name="_xlnm._FilterDatabase" localSheetId="5" hidden="1">'BNED, PED &amp; BOED'!$A$2:$S$369</definedName>
    <definedName name="_xlnm._FilterDatabase" localSheetId="4" hidden="1">'GSED &amp; PKED'!$A$2:$S$246</definedName>
    <definedName name="_xlnm._FilterDatabase" localSheetId="7" hidden="1">'JED &amp; MED'!$A$2:$U$247</definedName>
    <definedName name="_xlnm._FilterDatabase" localSheetId="8" hidden="1">'KED &amp; NED'!$A$2:$T$247</definedName>
    <definedName name="_xlnm._FilterDatabase" localSheetId="2" hidden="1">'PSED &amp; HED'!$A$2:$S$247</definedName>
    <definedName name="_xlnm._FilterDatabase" localSheetId="6" hidden="1">'RED &amp; GED'!$A$2:$S$247</definedName>
    <definedName name="_ji950">'[1]Notes Wise'!$I$23</definedName>
    <definedName name="_SCH1">#REF!</definedName>
    <definedName name="_SCH10">#REF!</definedName>
    <definedName name="_SCH11">#REF!</definedName>
    <definedName name="_SCH2">#REF!</definedName>
    <definedName name="_SCH3">#REF!</definedName>
    <definedName name="_SCH4">#REF!</definedName>
    <definedName name="_SCH5">#REF!</definedName>
    <definedName name="_SCH6">#REF!</definedName>
    <definedName name="_SCH7">#REF!</definedName>
    <definedName name="_SCH8">#REF!</definedName>
    <definedName name="_SCH9">#REF!</definedName>
    <definedName name="A">#REF!</definedName>
    <definedName name="a_1">"#REF!"</definedName>
    <definedName name="a_2">"#REF!"</definedName>
    <definedName name="a_3">"#REF!"</definedName>
    <definedName name="Admn_and_General_Expenses">'[2]A&amp;G Expenses'!#REF!</definedName>
    <definedName name="Allocation_of_expenses">'[2]Allocation LT HT EHT'!#REF!</definedName>
    <definedName name="Allocation_of_revenues__expenses">'[2]Allocation LT HT EHT'!#REF!</definedName>
    <definedName name="ARR">#REF!</definedName>
    <definedName name="av">#REF!</definedName>
    <definedName name="B">#REF!</definedName>
    <definedName name="Bad_Debts">#REF!</definedName>
    <definedName name="Balancesheet">#REF!</definedName>
    <definedName name="BS">#REF!</definedName>
    <definedName name="Capital__Revenue_subsidies_and_Grants">#REF!</definedName>
    <definedName name="Capital_work_in_progress">[2]CWIP!#REF!</definedName>
    <definedName name="Consumption_Details">'[2]Consumption Data '!#REF!</definedName>
    <definedName name="Cost_Parameters">'[2]Verification of inputs'!#REF!</definedName>
    <definedName name="Current_Year_Details">'[2]Current Year'!#REF!</definedName>
    <definedName name="CWIP">#REF!</definedName>
    <definedName name="D">#REF!</definedName>
    <definedName name="_xlnm.Database">#REF!</definedName>
    <definedName name="ddd">#REF!</definedName>
    <definedName name="Debtors">#REF!</definedName>
    <definedName name="Demand_data_for_consumers_with_Connected_Load___100_kVA">'[3]Consumer Data &gt;100kVA'!#REF!</definedName>
    <definedName name="dfgh">#REF!</definedName>
    <definedName name="E">#REF!</definedName>
    <definedName name="Employees_Cost">'[2]Employee Costs'!#REF!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2">"#REF!"</definedName>
    <definedName name="Excel_BuiltIn_Print_Area_1_3">"#REF!"</definedName>
    <definedName name="Excel_BuiltIn_Print_Area_2_1">#REF!</definedName>
    <definedName name="Excel_BuiltIn_Print_Area_2_1_1">#REF!</definedName>
    <definedName name="Excel_BuiltIn_Print_Area_3_1">#REF!</definedName>
    <definedName name="Excel_BuiltIn_Print_Area_3_1_1">#REF!</definedName>
    <definedName name="Excel_BuiltIn_Print_Area_4_1">#REF!</definedName>
    <definedName name="Excel_BuiltIn_Print_Area_4_1_1">"#REF!"</definedName>
    <definedName name="Excel_BuiltIn_Print_Area_4_1_1_1">"#REF!"</definedName>
    <definedName name="Excel_BuiltIn_Print_Area_4_1_2">"#REF!"</definedName>
    <definedName name="Excel_BuiltIn_Print_Area_4_1_3">"#REF!"</definedName>
    <definedName name="Excel_BuiltIn_Print_Area_5_1">"#REF!"</definedName>
    <definedName name="Excel_BuiltIn_Print_Area_5_1_1">"#REF!"</definedName>
    <definedName name="Excel_BuiltIn_Print_Area_5_1_2">"#REF!"</definedName>
    <definedName name="Excel_BuiltIn_Print_Area_5_1_3">"#REF!"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2">"#REF!"</definedName>
    <definedName name="Excel_BuiltIn_Print_Area_6_1_3">"#REF!"</definedName>
    <definedName name="Excel_BuiltIn_Print_Area_6_1_4">"#REF!"</definedName>
    <definedName name="Excel_BuiltIn_Print_Area_6_2">"#REF!"</definedName>
    <definedName name="Excel_BuiltIn_Print_Area_6_3">"#REF!"</definedName>
    <definedName name="Excel_BuiltIn_Print_Area_7">"#REF!"</definedName>
    <definedName name="Excel_BuiltIn_Print_Area_7_1">"#REF!"</definedName>
    <definedName name="Excel_BuiltIn_Print_Area_7_1_1">"#REF!"</definedName>
    <definedName name="Excel_BuiltIn_Print_Area_7_1_2">"#REF!"</definedName>
    <definedName name="Excel_BuiltIn_Print_Area_7_1_3">"#REF!"</definedName>
    <definedName name="Excel_BuiltIn_Print_Area_7_1_4">"#REF!"</definedName>
    <definedName name="Excel_BuiltIn_Print_Area_7_2">"#REF!"</definedName>
    <definedName name="Excel_BuiltIn_Print_Area_7_3">"#REF!"</definedName>
    <definedName name="Excel_BuiltIn_Print_Titles_1">#REF!</definedName>
    <definedName name="Excel_BuiltIn_Print_Titles_1_1">"#REF!"</definedName>
    <definedName name="Excel_BuiltIn_Print_Titles_1_1_1">"#REF!"</definedName>
    <definedName name="Excel_BuiltIn_Print_Titles_1_2">"#REF!"</definedName>
    <definedName name="Excel_BuiltIn_Print_Titles_1_3">"#REF!"</definedName>
    <definedName name="Excel_BuiltIn_Print_Titles_2">#REF!</definedName>
    <definedName name="Excel_BuiltIn_Print_Titles_3">#REF!</definedName>
    <definedName name="Excel_BuiltIn_Print_Titles_4">#REF!</definedName>
    <definedName name="Excel_BuiltIn_Print_Titles_4_1">"#REF!"</definedName>
    <definedName name="Excel_BuiltIn_Print_Titles_4_1_1">"#REF!"</definedName>
    <definedName name="Excel_BuiltIn_Print_Titles_4_1_2">"#REF!"</definedName>
    <definedName name="Excel_BuiltIn_Print_Titles_4_1_3">"#REF!"</definedName>
    <definedName name="Excel_BuiltIn_Print_Titles_5_1">"#REF!"</definedName>
    <definedName name="Excel_BuiltIn_Print_Titles_5_1_1">"#REF!"</definedName>
    <definedName name="Excel_BuiltIn_Print_Titles_5_1_2">"#REF!"</definedName>
    <definedName name="Excel_BuiltIn_Print_Titles_5_1_3">"#REF!"</definedName>
    <definedName name="Excel_BuiltIn_Print_Titles_6">"#REF!"</definedName>
    <definedName name="Excel_BuiltIn_Print_Titles_6_1">"#REF!"</definedName>
    <definedName name="Excel_BuiltIn_Print_Titles_6_1_1">"#REF!"</definedName>
    <definedName name="Excel_BuiltIn_Print_Titles_6_1_2">"#REF!"</definedName>
    <definedName name="Excel_BuiltIn_Print_Titles_6_1_3">"#REF!"</definedName>
    <definedName name="Excel_BuiltIn_Print_Titles_6_1_4">"#REF!"</definedName>
    <definedName name="Excel_BuiltIn_Print_Titles_6_2">"#REF!"</definedName>
    <definedName name="Excel_BuiltIn_Print_Titles_6_3">"#REF!"</definedName>
    <definedName name="Excel_BuiltIn_Print_Titles_7">"#REF!"</definedName>
    <definedName name="Excel_BuiltIn_Print_Titles_7_1">"#REF!"</definedName>
    <definedName name="Excel_BuiltIn_Print_Titles_7_1_1">"#REF!"</definedName>
    <definedName name="Excel_BuiltIn_Print_Titles_7_1_2">"#REF!"</definedName>
    <definedName name="Excel_BuiltIn_Print_Titles_7_1_3">"#REF!"</definedName>
    <definedName name="Excel_BuiltIn_Print_Titles_7_1_4">"#REF!"</definedName>
    <definedName name="Excel_BuiltIn_Print_Titles_7_2">"#REF!"</definedName>
    <definedName name="Excel_BuiltIn_Print_Titles_7_3">"#REF!"</definedName>
    <definedName name="Existing_Tariff_Structure">#REF!</definedName>
    <definedName name="F">#REF!</definedName>
    <definedName name="G">#REF!</definedName>
    <definedName name="H">#REF!</definedName>
    <definedName name="hj">#REF!</definedName>
    <definedName name="I">#REF!</definedName>
    <definedName name="Information_on_Inventory">#REF!</definedName>
    <definedName name="Interest">#REF!</definedName>
    <definedName name="Interest_and_Finance_Charges">#REF!</definedName>
    <definedName name="INV">#REF!</definedName>
    <definedName name="J">#REF!</definedName>
    <definedName name="K">#REF!</definedName>
    <definedName name="KKK">#REF!</definedName>
    <definedName name="L">#REF!</definedName>
    <definedName name="Loan">#REF!</definedName>
    <definedName name="Loss">#REF!</definedName>
    <definedName name="Loss_Details">'[2]Loss Details'!#REF!</definedName>
    <definedName name="M">#REF!</definedName>
    <definedName name="MAR">#REF!</definedName>
    <definedName name="N">#REF!</definedName>
    <definedName name="nesco">"#REF!"</definedName>
    <definedName name="nesco_1">"#REF!"</definedName>
    <definedName name="nesco_2">"#REF!"</definedName>
    <definedName name="nesco_3">"#REF!"</definedName>
    <definedName name="No">#REF!</definedName>
    <definedName name="OSCH1">#REF!</definedName>
    <definedName name="OSCH2">#REF!</definedName>
    <definedName name="OSCH3">#REF!</definedName>
    <definedName name="OSCH4">#REF!</definedName>
    <definedName name="OSCH5">#REF!</definedName>
    <definedName name="OSCH6">#REF!</definedName>
    <definedName name="OSCH7">#REF!</definedName>
    <definedName name="OSCH8">#REF!</definedName>
    <definedName name="Other_Cost_parameters">'[2]Special Appropriations'!#REF!</definedName>
    <definedName name="Output_Sheet">#REF!</definedName>
    <definedName name="PL">#REF!</definedName>
    <definedName name="Power_Factor">#REF!</definedName>
    <definedName name="Power_Purchase_Details">'[2]Power Purchase Cost'!#REF!</definedName>
    <definedName name="PPP">#REF!</definedName>
    <definedName name="Previous_Year_revenue_details">'[2]Revenue-Current and Past Year'!#REF!</definedName>
    <definedName name="RE">#REF!</definedName>
    <definedName name="Reasonable_Rate_of_Return_on_Equity">[2]RoE!#REF!</definedName>
    <definedName name="Repair_and_Maintenance">'[2]R&amp;M'!#REF!</definedName>
    <definedName name="RM">"#REF!"</definedName>
    <definedName name="RM_1">"#REF!"</definedName>
    <definedName name="RM_2">"#REF!"</definedName>
    <definedName name="RM_3">"#REF!"</definedName>
    <definedName name="Sources_of_revenues__other_than_sale_of_energy">'[2]Other revenue sources'!#REF!</definedName>
    <definedName name="ssssssssssss">"#REF!"</definedName>
    <definedName name="ssssssssssss_1">"#REF!"</definedName>
    <definedName name="ssssssssssss_2">"#REF!"</definedName>
    <definedName name="ssssssssssss_3">"#REF!"</definedName>
    <definedName name="ssssssssssssss">"#REF!"</definedName>
    <definedName name="ssssssssssssss_1">"#REF!"</definedName>
    <definedName name="ssssssssssssss_2">"#REF!"</definedName>
    <definedName name="ssssssssssssss_3">"#REF!"</definedName>
    <definedName name="Statement_of_Fixed_Assets_and_Depreciation">'[2]Depreciation Schedule'!#REF!</definedName>
    <definedName name="Tariff">#REF!</definedName>
    <definedName name="TarrGrowth">#REF!</definedName>
    <definedName name="TOTAL">#REF!</definedName>
    <definedName name="xx">#REF!</definedName>
    <definedName name="xxx" hidden="1">#REF!</definedName>
  </definedNames>
  <calcPr calcId="191029"/>
</workbook>
</file>

<file path=xl/calcChain.xml><?xml version="1.0" encoding="utf-8"?>
<calcChain xmlns="http://schemas.openxmlformats.org/spreadsheetml/2006/main">
  <c r="F12" i="68" l="1"/>
  <c r="F11" i="68"/>
  <c r="J32" i="68" l="1"/>
  <c r="J31" i="68"/>
  <c r="J30" i="68"/>
  <c r="J29" i="68"/>
  <c r="J28" i="68"/>
  <c r="J27" i="68"/>
  <c r="J26" i="68"/>
  <c r="J25" i="68"/>
  <c r="J24" i="68"/>
  <c r="I17" i="68"/>
  <c r="I16" i="68"/>
  <c r="I15" i="68"/>
  <c r="I14" i="68"/>
  <c r="I13" i="68"/>
  <c r="I12" i="68"/>
  <c r="I11" i="68"/>
  <c r="I10" i="68"/>
  <c r="J9" i="68"/>
  <c r="I9" i="68"/>
  <c r="H14" i="68"/>
  <c r="G17" i="68"/>
  <c r="G16" i="68"/>
  <c r="G15" i="68"/>
  <c r="G14" i="68"/>
  <c r="G13" i="68"/>
  <c r="G12" i="68"/>
  <c r="G11" i="68"/>
  <c r="G10" i="68"/>
  <c r="F17" i="68"/>
  <c r="F16" i="68"/>
  <c r="F15" i="68"/>
  <c r="F14" i="68"/>
  <c r="F13" i="68"/>
  <c r="F10" i="68"/>
  <c r="G9" i="68"/>
  <c r="F9" i="68"/>
  <c r="J47" i="68" l="1"/>
  <c r="I47" i="68"/>
  <c r="G47" i="68"/>
  <c r="F47" i="68"/>
  <c r="J46" i="68"/>
  <c r="I46" i="68"/>
  <c r="G46" i="68"/>
  <c r="F46" i="68"/>
  <c r="J45" i="68"/>
  <c r="I45" i="68"/>
  <c r="G45" i="68"/>
  <c r="F45" i="68"/>
  <c r="K44" i="68"/>
  <c r="K48" i="68" s="1"/>
  <c r="J44" i="68"/>
  <c r="I44" i="68"/>
  <c r="H44" i="68"/>
  <c r="G44" i="68"/>
  <c r="F44" i="68"/>
  <c r="J43" i="68"/>
  <c r="I43" i="68"/>
  <c r="G43" i="68"/>
  <c r="F43" i="68"/>
  <c r="J42" i="68"/>
  <c r="I42" i="68"/>
  <c r="G42" i="68"/>
  <c r="F42" i="68"/>
  <c r="J41" i="68"/>
  <c r="I41" i="68"/>
  <c r="G41" i="68"/>
  <c r="F41" i="68"/>
  <c r="J40" i="68"/>
  <c r="I40" i="68"/>
  <c r="G40" i="68"/>
  <c r="F40" i="68"/>
  <c r="J39" i="68"/>
  <c r="I39" i="68"/>
  <c r="G39" i="68"/>
  <c r="I32" i="68"/>
  <c r="I31" i="68"/>
  <c r="I30" i="68"/>
  <c r="K29" i="68"/>
  <c r="M47" i="68" l="1"/>
  <c r="L47" i="68"/>
  <c r="M46" i="68"/>
  <c r="L46" i="68"/>
  <c r="M45" i="68"/>
  <c r="L45" i="68"/>
  <c r="N44" i="68"/>
  <c r="N48" i="68" s="1"/>
  <c r="M44" i="68"/>
  <c r="L44" i="68"/>
  <c r="M43" i="68"/>
  <c r="L43" i="68"/>
  <c r="O43" i="68" s="1"/>
  <c r="M42" i="68"/>
  <c r="L42" i="68"/>
  <c r="M41" i="68"/>
  <c r="L41" i="68"/>
  <c r="M40" i="68"/>
  <c r="J48" i="68"/>
  <c r="L40" i="68"/>
  <c r="G48" i="68"/>
  <c r="M39" i="68"/>
  <c r="I48" i="68"/>
  <c r="O45" i="68"/>
  <c r="H48" i="68"/>
  <c r="O41" i="68" l="1"/>
  <c r="O47" i="68"/>
  <c r="O46" i="68"/>
  <c r="O44" i="68"/>
  <c r="O42" i="68"/>
  <c r="O40" i="68"/>
  <c r="M48" i="68"/>
  <c r="I29" i="68" l="1"/>
  <c r="I28" i="68"/>
  <c r="I27" i="68"/>
  <c r="I26" i="68"/>
  <c r="I25" i="68"/>
  <c r="I24" i="68"/>
  <c r="G32" i="68"/>
  <c r="F32" i="68"/>
  <c r="G31" i="68"/>
  <c r="F31" i="68"/>
  <c r="G30" i="68"/>
  <c r="F30" i="68"/>
  <c r="H29" i="68"/>
  <c r="G29" i="68"/>
  <c r="F29" i="68"/>
  <c r="G28" i="68"/>
  <c r="F28" i="68" l="1"/>
  <c r="G27" i="68"/>
  <c r="M27" i="68" s="1"/>
  <c r="F27" i="68"/>
  <c r="L27" i="68" s="1"/>
  <c r="G26" i="68"/>
  <c r="M26" i="68" s="1"/>
  <c r="F26" i="68"/>
  <c r="L26" i="68" s="1"/>
  <c r="L25" i="68"/>
  <c r="L28" i="68"/>
  <c r="M28" i="68"/>
  <c r="L29" i="68"/>
  <c r="M29" i="68"/>
  <c r="L30" i="68"/>
  <c r="M30" i="68"/>
  <c r="L31" i="68"/>
  <c r="M31" i="68"/>
  <c r="L32" i="68"/>
  <c r="M32" i="68"/>
  <c r="G25" i="68"/>
  <c r="M25" i="68" s="1"/>
  <c r="F25" i="68"/>
  <c r="G24" i="68"/>
  <c r="M24" i="68" s="1"/>
  <c r="N29" i="68"/>
  <c r="N33" i="68" s="1"/>
  <c r="H33" i="68"/>
  <c r="J33" i="68"/>
  <c r="I33" i="68"/>
  <c r="L17" i="68"/>
  <c r="J17" i="68"/>
  <c r="J16" i="68"/>
  <c r="J15" i="68"/>
  <c r="M15" i="68" s="1"/>
  <c r="L15" i="68"/>
  <c r="K14" i="68"/>
  <c r="K18" i="68" s="1"/>
  <c r="J14" i="68"/>
  <c r="J13" i="68"/>
  <c r="J12" i="68"/>
  <c r="J11" i="68"/>
  <c r="J10" i="68"/>
  <c r="M17" i="68"/>
  <c r="M16" i="68"/>
  <c r="L16" i="68"/>
  <c r="H18" i="68"/>
  <c r="M14" i="68"/>
  <c r="L14" i="68"/>
  <c r="M13" i="68"/>
  <c r="L13" i="68"/>
  <c r="O13" i="68" s="1"/>
  <c r="M12" i="68"/>
  <c r="M10" i="68"/>
  <c r="L10" i="68"/>
  <c r="L9" i="68"/>
  <c r="Z66" i="69"/>
  <c r="Z65" i="69"/>
  <c r="Z64" i="69"/>
  <c r="Z63" i="69"/>
  <c r="Z62" i="69"/>
  <c r="Z61" i="69"/>
  <c r="Z60" i="69"/>
  <c r="Z59" i="69"/>
  <c r="Z58" i="69"/>
  <c r="Z57" i="69"/>
  <c r="Z56" i="69"/>
  <c r="Z55" i="69"/>
  <c r="Z54" i="69"/>
  <c r="Z53" i="69"/>
  <c r="Z52" i="69"/>
  <c r="Z51" i="69"/>
  <c r="Z50" i="69"/>
  <c r="Z49" i="69"/>
  <c r="Z48" i="69"/>
  <c r="Z45" i="69"/>
  <c r="Z44" i="69"/>
  <c r="Z43" i="69"/>
  <c r="Z42" i="69"/>
  <c r="Z41" i="69"/>
  <c r="Z40" i="69"/>
  <c r="Z39" i="69"/>
  <c r="Z38" i="69"/>
  <c r="Z37" i="69"/>
  <c r="Z36" i="69"/>
  <c r="Z35" i="69"/>
  <c r="Z34" i="69"/>
  <c r="Z33" i="69"/>
  <c r="Z32" i="69"/>
  <c r="Z31" i="69"/>
  <c r="Z30" i="69"/>
  <c r="Z29" i="69"/>
  <c r="Z28" i="69"/>
  <c r="Z27" i="69"/>
  <c r="Z24" i="69"/>
  <c r="Z23" i="69"/>
  <c r="Z22" i="69"/>
  <c r="Z21" i="69"/>
  <c r="Z20" i="69"/>
  <c r="Z19" i="69"/>
  <c r="Z18" i="69"/>
  <c r="Z17" i="69"/>
  <c r="Z16" i="69"/>
  <c r="Z15" i="69"/>
  <c r="Z14" i="69"/>
  <c r="Z13" i="69"/>
  <c r="Z12" i="69"/>
  <c r="Z11" i="69"/>
  <c r="Z10" i="69"/>
  <c r="Z9" i="69"/>
  <c r="Z8" i="69"/>
  <c r="Z7" i="69"/>
  <c r="Z6" i="69"/>
  <c r="Q66" i="69"/>
  <c r="Q65" i="69"/>
  <c r="Q64" i="69"/>
  <c r="Q63" i="69"/>
  <c r="Q62" i="69"/>
  <c r="Q61" i="69"/>
  <c r="Q60" i="69"/>
  <c r="Q59" i="69"/>
  <c r="Q58" i="69"/>
  <c r="Q57" i="69"/>
  <c r="Q56" i="69"/>
  <c r="Q55" i="69"/>
  <c r="Q54" i="69"/>
  <c r="Q53" i="69"/>
  <c r="Q52" i="69"/>
  <c r="Q51" i="69"/>
  <c r="Q50" i="69"/>
  <c r="Q49" i="69"/>
  <c r="Q48" i="69"/>
  <c r="Q45" i="69"/>
  <c r="Q44" i="69"/>
  <c r="Q43" i="69"/>
  <c r="Q42" i="69"/>
  <c r="Q41" i="69"/>
  <c r="Q40" i="69"/>
  <c r="Q39" i="69"/>
  <c r="Q38" i="69"/>
  <c r="Q37" i="69"/>
  <c r="Q36" i="69"/>
  <c r="Q35" i="69"/>
  <c r="Q34" i="69"/>
  <c r="Q33" i="69"/>
  <c r="Q32" i="69"/>
  <c r="Q31" i="69"/>
  <c r="Q30" i="69"/>
  <c r="Q29" i="69"/>
  <c r="Q28" i="69"/>
  <c r="Q27" i="69"/>
  <c r="Q24" i="69"/>
  <c r="Q23" i="69"/>
  <c r="Q22" i="69"/>
  <c r="Q21" i="69"/>
  <c r="Q20" i="69"/>
  <c r="Q19" i="69"/>
  <c r="Q18" i="69"/>
  <c r="Q17" i="69"/>
  <c r="Q16" i="69"/>
  <c r="Q15" i="69"/>
  <c r="Q14" i="69"/>
  <c r="Q13" i="69"/>
  <c r="Q12" i="69"/>
  <c r="Q11" i="69"/>
  <c r="Q10" i="69"/>
  <c r="Q9" i="69"/>
  <c r="Q8" i="69"/>
  <c r="Q7" i="69"/>
  <c r="Q6" i="69"/>
  <c r="H66" i="69"/>
  <c r="H65" i="69"/>
  <c r="H64" i="69"/>
  <c r="H63" i="69"/>
  <c r="H62" i="69"/>
  <c r="H61" i="69"/>
  <c r="H60" i="69"/>
  <c r="H59" i="69"/>
  <c r="H58" i="69"/>
  <c r="H57" i="69"/>
  <c r="H56" i="69"/>
  <c r="H55" i="69"/>
  <c r="H54" i="69"/>
  <c r="H53" i="69"/>
  <c r="H52" i="69"/>
  <c r="H51" i="69"/>
  <c r="H50" i="69"/>
  <c r="H49" i="69"/>
  <c r="H48" i="69"/>
  <c r="H45" i="69"/>
  <c r="H44" i="69"/>
  <c r="H43" i="69"/>
  <c r="H42" i="69"/>
  <c r="H41" i="69"/>
  <c r="H40" i="69"/>
  <c r="H39" i="69"/>
  <c r="H38" i="69"/>
  <c r="H37" i="69"/>
  <c r="H36" i="69"/>
  <c r="H35" i="69"/>
  <c r="H34" i="69"/>
  <c r="H33" i="69"/>
  <c r="H32" i="69"/>
  <c r="H31" i="69"/>
  <c r="H30" i="69"/>
  <c r="H29" i="69"/>
  <c r="H28" i="69"/>
  <c r="H27" i="69"/>
  <c r="H24" i="69"/>
  <c r="H23" i="69"/>
  <c r="H22" i="69"/>
  <c r="H21" i="69"/>
  <c r="H20" i="69"/>
  <c r="H19" i="69"/>
  <c r="H18" i="69"/>
  <c r="H17" i="69"/>
  <c r="H16" i="69"/>
  <c r="H15" i="69"/>
  <c r="H14" i="69"/>
  <c r="H13" i="69"/>
  <c r="H12" i="69"/>
  <c r="H11" i="69"/>
  <c r="H10" i="69"/>
  <c r="H9" i="69"/>
  <c r="H8" i="69"/>
  <c r="H7" i="69"/>
  <c r="H6" i="69"/>
  <c r="O15" i="68" l="1"/>
  <c r="O17" i="68"/>
  <c r="O10" i="68"/>
  <c r="L11" i="68"/>
  <c r="M11" i="68"/>
  <c r="O11" i="68" s="1"/>
  <c r="N14" i="68"/>
  <c r="N18" i="68" s="1"/>
  <c r="L12" i="68"/>
  <c r="O12" i="68" s="1"/>
  <c r="O16" i="68"/>
  <c r="O31" i="68"/>
  <c r="G33" i="68"/>
  <c r="O27" i="68"/>
  <c r="O30" i="68"/>
  <c r="O28" i="68"/>
  <c r="O26" i="68"/>
  <c r="O32" i="68"/>
  <c r="O25" i="68"/>
  <c r="O29" i="68"/>
  <c r="M33" i="68"/>
  <c r="K33" i="68"/>
  <c r="I18" i="68"/>
  <c r="G18" i="68"/>
  <c r="F18" i="68"/>
  <c r="R86" i="66"/>
  <c r="S86" i="66" s="1"/>
  <c r="M86" i="66"/>
  <c r="N86" i="66" s="1"/>
  <c r="H86" i="66"/>
  <c r="I86" i="66" s="1"/>
  <c r="R85" i="66"/>
  <c r="S85" i="66" s="1"/>
  <c r="M85" i="66"/>
  <c r="N85" i="66" s="1"/>
  <c r="H85" i="66"/>
  <c r="I85" i="66" s="1"/>
  <c r="R84" i="66"/>
  <c r="S84" i="66" s="1"/>
  <c r="M84" i="66"/>
  <c r="N84" i="66" s="1"/>
  <c r="H84" i="66"/>
  <c r="I84" i="66" s="1"/>
  <c r="R83" i="66"/>
  <c r="S83" i="66" s="1"/>
  <c r="M83" i="66"/>
  <c r="N83" i="66" s="1"/>
  <c r="H83" i="66"/>
  <c r="I83" i="66" s="1"/>
  <c r="R82" i="66"/>
  <c r="S82" i="66" s="1"/>
  <c r="M82" i="66"/>
  <c r="N82" i="66" s="1"/>
  <c r="H82" i="66"/>
  <c r="I82" i="66" s="1"/>
  <c r="R81" i="66"/>
  <c r="S81" i="66" s="1"/>
  <c r="M81" i="66"/>
  <c r="N81" i="66" s="1"/>
  <c r="H81" i="66"/>
  <c r="I81" i="66" s="1"/>
  <c r="R80" i="66"/>
  <c r="S80" i="66" s="1"/>
  <c r="M80" i="66"/>
  <c r="N80" i="66" s="1"/>
  <c r="H80" i="66"/>
  <c r="I80" i="66" s="1"/>
  <c r="R43" i="66"/>
  <c r="S43" i="66" s="1"/>
  <c r="M43" i="66"/>
  <c r="N43" i="66" s="1"/>
  <c r="H43" i="66"/>
  <c r="I43" i="66" s="1"/>
  <c r="R42" i="66"/>
  <c r="S42" i="66" s="1"/>
  <c r="M42" i="66"/>
  <c r="N42" i="66" s="1"/>
  <c r="H42" i="66"/>
  <c r="I42" i="66" s="1"/>
  <c r="R41" i="66"/>
  <c r="S41" i="66" s="1"/>
  <c r="M41" i="66"/>
  <c r="N41" i="66" s="1"/>
  <c r="H41" i="66"/>
  <c r="I41" i="66" s="1"/>
  <c r="R40" i="66"/>
  <c r="S40" i="66" s="1"/>
  <c r="M40" i="66"/>
  <c r="N40" i="66" s="1"/>
  <c r="H40" i="66"/>
  <c r="I40" i="66" s="1"/>
  <c r="R39" i="66"/>
  <c r="S39" i="66" s="1"/>
  <c r="M39" i="66"/>
  <c r="N39" i="66" s="1"/>
  <c r="H39" i="66"/>
  <c r="I39" i="66" s="1"/>
  <c r="R38" i="66"/>
  <c r="S38" i="66" s="1"/>
  <c r="M38" i="66"/>
  <c r="N38" i="66" s="1"/>
  <c r="H38" i="66"/>
  <c r="I38" i="66" s="1"/>
  <c r="R37" i="66"/>
  <c r="S37" i="66" s="1"/>
  <c r="M37" i="66"/>
  <c r="N37" i="66" s="1"/>
  <c r="H37" i="66"/>
  <c r="I37" i="66" s="1"/>
  <c r="R86" i="65"/>
  <c r="S86" i="65" s="1"/>
  <c r="M86" i="65"/>
  <c r="N86" i="65" s="1"/>
  <c r="H86" i="65"/>
  <c r="I86" i="65" s="1"/>
  <c r="R85" i="65"/>
  <c r="S85" i="65" s="1"/>
  <c r="M85" i="65"/>
  <c r="N85" i="65" s="1"/>
  <c r="H85" i="65"/>
  <c r="I85" i="65" s="1"/>
  <c r="R84" i="65"/>
  <c r="S84" i="65" s="1"/>
  <c r="M84" i="65"/>
  <c r="N84" i="65" s="1"/>
  <c r="H84" i="65"/>
  <c r="I84" i="65" s="1"/>
  <c r="R83" i="65"/>
  <c r="S83" i="65" s="1"/>
  <c r="M83" i="65"/>
  <c r="N83" i="65" s="1"/>
  <c r="H83" i="65"/>
  <c r="I83" i="65" s="1"/>
  <c r="R82" i="65"/>
  <c r="S82" i="65" s="1"/>
  <c r="M82" i="65"/>
  <c r="N82" i="65" s="1"/>
  <c r="H82" i="65"/>
  <c r="I82" i="65" s="1"/>
  <c r="R81" i="65"/>
  <c r="S81" i="65" s="1"/>
  <c r="M81" i="65"/>
  <c r="N81" i="65" s="1"/>
  <c r="H81" i="65"/>
  <c r="I81" i="65" s="1"/>
  <c r="R80" i="65"/>
  <c r="S80" i="65" s="1"/>
  <c r="M80" i="65"/>
  <c r="N80" i="65" s="1"/>
  <c r="H80" i="65"/>
  <c r="I80" i="65" s="1"/>
  <c r="R43" i="65"/>
  <c r="S43" i="65" s="1"/>
  <c r="M43" i="65"/>
  <c r="N43" i="65" s="1"/>
  <c r="H43" i="65"/>
  <c r="I43" i="65" s="1"/>
  <c r="R42" i="65"/>
  <c r="S42" i="65" s="1"/>
  <c r="M42" i="65"/>
  <c r="N42" i="65" s="1"/>
  <c r="H42" i="65"/>
  <c r="I42" i="65" s="1"/>
  <c r="R41" i="65"/>
  <c r="S41" i="65" s="1"/>
  <c r="M41" i="65"/>
  <c r="N41" i="65" s="1"/>
  <c r="H41" i="65"/>
  <c r="I41" i="65" s="1"/>
  <c r="R40" i="65"/>
  <c r="S40" i="65" s="1"/>
  <c r="M40" i="65"/>
  <c r="N40" i="65" s="1"/>
  <c r="H40" i="65"/>
  <c r="I40" i="65" s="1"/>
  <c r="R39" i="65"/>
  <c r="S39" i="65" s="1"/>
  <c r="M39" i="65"/>
  <c r="N39" i="65" s="1"/>
  <c r="H39" i="65"/>
  <c r="I39" i="65" s="1"/>
  <c r="R38" i="65"/>
  <c r="S38" i="65" s="1"/>
  <c r="M38" i="65"/>
  <c r="N38" i="65" s="1"/>
  <c r="H38" i="65"/>
  <c r="I38" i="65" s="1"/>
  <c r="R37" i="65"/>
  <c r="S37" i="65" s="1"/>
  <c r="M37" i="65"/>
  <c r="N37" i="65" s="1"/>
  <c r="H37" i="65"/>
  <c r="I37" i="65" s="1"/>
  <c r="R86" i="64"/>
  <c r="S86" i="64" s="1"/>
  <c r="M86" i="64"/>
  <c r="N86" i="64" s="1"/>
  <c r="H86" i="64"/>
  <c r="I86" i="64" s="1"/>
  <c r="R85" i="64"/>
  <c r="S85" i="64" s="1"/>
  <c r="M85" i="64"/>
  <c r="N85" i="64" s="1"/>
  <c r="H85" i="64"/>
  <c r="I85" i="64" s="1"/>
  <c r="R84" i="64"/>
  <c r="S84" i="64" s="1"/>
  <c r="M84" i="64"/>
  <c r="N84" i="64" s="1"/>
  <c r="H84" i="64"/>
  <c r="I84" i="64" s="1"/>
  <c r="R83" i="64"/>
  <c r="S83" i="64" s="1"/>
  <c r="M83" i="64"/>
  <c r="N83" i="64" s="1"/>
  <c r="H83" i="64"/>
  <c r="I83" i="64" s="1"/>
  <c r="R82" i="64"/>
  <c r="S82" i="64" s="1"/>
  <c r="M82" i="64"/>
  <c r="N82" i="64" s="1"/>
  <c r="H82" i="64"/>
  <c r="I82" i="64" s="1"/>
  <c r="R81" i="64"/>
  <c r="S81" i="64" s="1"/>
  <c r="M81" i="64"/>
  <c r="N81" i="64" s="1"/>
  <c r="H81" i="64"/>
  <c r="I81" i="64" s="1"/>
  <c r="R80" i="64"/>
  <c r="S80" i="64" s="1"/>
  <c r="M80" i="64"/>
  <c r="N80" i="64" s="1"/>
  <c r="H80" i="64"/>
  <c r="I80" i="64" s="1"/>
  <c r="R43" i="64"/>
  <c r="S43" i="64" s="1"/>
  <c r="M43" i="64"/>
  <c r="N43" i="64" s="1"/>
  <c r="H43" i="64"/>
  <c r="I43" i="64" s="1"/>
  <c r="R42" i="64"/>
  <c r="S42" i="64" s="1"/>
  <c r="M42" i="64"/>
  <c r="N42" i="64" s="1"/>
  <c r="H42" i="64"/>
  <c r="I42" i="64" s="1"/>
  <c r="R41" i="64"/>
  <c r="S41" i="64" s="1"/>
  <c r="M41" i="64"/>
  <c r="N41" i="64" s="1"/>
  <c r="H41" i="64"/>
  <c r="I41" i="64" s="1"/>
  <c r="R40" i="64"/>
  <c r="S40" i="64" s="1"/>
  <c r="M40" i="64"/>
  <c r="N40" i="64" s="1"/>
  <c r="H40" i="64"/>
  <c r="I40" i="64" s="1"/>
  <c r="R39" i="64"/>
  <c r="S39" i="64" s="1"/>
  <c r="M39" i="64"/>
  <c r="N39" i="64" s="1"/>
  <c r="H39" i="64"/>
  <c r="I39" i="64" s="1"/>
  <c r="R38" i="64"/>
  <c r="S38" i="64" s="1"/>
  <c r="M38" i="64"/>
  <c r="N38" i="64" s="1"/>
  <c r="H38" i="64"/>
  <c r="I38" i="64" s="1"/>
  <c r="R37" i="64"/>
  <c r="S37" i="64" s="1"/>
  <c r="M37" i="64"/>
  <c r="N37" i="64" s="1"/>
  <c r="H37" i="64"/>
  <c r="I37" i="64" s="1"/>
  <c r="R129" i="63"/>
  <c r="S129" i="63" s="1"/>
  <c r="M129" i="63"/>
  <c r="N129" i="63" s="1"/>
  <c r="H129" i="63"/>
  <c r="I129" i="63" s="1"/>
  <c r="R128" i="63"/>
  <c r="S128" i="63" s="1"/>
  <c r="M128" i="63"/>
  <c r="N128" i="63" s="1"/>
  <c r="H128" i="63"/>
  <c r="I128" i="63" s="1"/>
  <c r="R127" i="63"/>
  <c r="S127" i="63" s="1"/>
  <c r="M127" i="63"/>
  <c r="N127" i="63" s="1"/>
  <c r="H127" i="63"/>
  <c r="I127" i="63" s="1"/>
  <c r="R126" i="63"/>
  <c r="S126" i="63" s="1"/>
  <c r="M126" i="63"/>
  <c r="N126" i="63" s="1"/>
  <c r="H126" i="63"/>
  <c r="I126" i="63" s="1"/>
  <c r="R125" i="63"/>
  <c r="S125" i="63" s="1"/>
  <c r="M125" i="63"/>
  <c r="N125" i="63" s="1"/>
  <c r="H125" i="63"/>
  <c r="I125" i="63" s="1"/>
  <c r="R124" i="63"/>
  <c r="S124" i="63" s="1"/>
  <c r="M124" i="63"/>
  <c r="N124" i="63" s="1"/>
  <c r="H124" i="63"/>
  <c r="I124" i="63" s="1"/>
  <c r="R123" i="63"/>
  <c r="S123" i="63" s="1"/>
  <c r="M123" i="63"/>
  <c r="N123" i="63" s="1"/>
  <c r="H123" i="63"/>
  <c r="I123" i="63" s="1"/>
  <c r="R86" i="63"/>
  <c r="S86" i="63" s="1"/>
  <c r="M86" i="63"/>
  <c r="N86" i="63" s="1"/>
  <c r="H86" i="63"/>
  <c r="I86" i="63" s="1"/>
  <c r="R85" i="63"/>
  <c r="S85" i="63" s="1"/>
  <c r="M85" i="63"/>
  <c r="N85" i="63" s="1"/>
  <c r="H85" i="63"/>
  <c r="I85" i="63" s="1"/>
  <c r="R84" i="63"/>
  <c r="S84" i="63" s="1"/>
  <c r="M84" i="63"/>
  <c r="N84" i="63" s="1"/>
  <c r="H84" i="63"/>
  <c r="I84" i="63" s="1"/>
  <c r="R83" i="63"/>
  <c r="S83" i="63" s="1"/>
  <c r="M83" i="63"/>
  <c r="N83" i="63" s="1"/>
  <c r="H83" i="63"/>
  <c r="I83" i="63" s="1"/>
  <c r="R82" i="63"/>
  <c r="S82" i="63" s="1"/>
  <c r="M82" i="63"/>
  <c r="N82" i="63" s="1"/>
  <c r="H82" i="63"/>
  <c r="I82" i="63" s="1"/>
  <c r="R81" i="63"/>
  <c r="S81" i="63" s="1"/>
  <c r="M81" i="63"/>
  <c r="N81" i="63" s="1"/>
  <c r="H81" i="63"/>
  <c r="I81" i="63" s="1"/>
  <c r="R80" i="63"/>
  <c r="S80" i="63" s="1"/>
  <c r="M80" i="63"/>
  <c r="N80" i="63" s="1"/>
  <c r="H80" i="63"/>
  <c r="I80" i="63" s="1"/>
  <c r="R43" i="63"/>
  <c r="S43" i="63" s="1"/>
  <c r="M43" i="63"/>
  <c r="N43" i="63" s="1"/>
  <c r="H43" i="63"/>
  <c r="I43" i="63" s="1"/>
  <c r="R42" i="63"/>
  <c r="S42" i="63" s="1"/>
  <c r="M42" i="63"/>
  <c r="N42" i="63" s="1"/>
  <c r="H42" i="63"/>
  <c r="I42" i="63" s="1"/>
  <c r="R41" i="63"/>
  <c r="S41" i="63" s="1"/>
  <c r="M41" i="63"/>
  <c r="N41" i="63" s="1"/>
  <c r="H41" i="63"/>
  <c r="I41" i="63" s="1"/>
  <c r="R40" i="63"/>
  <c r="S40" i="63" s="1"/>
  <c r="M40" i="63"/>
  <c r="N40" i="63" s="1"/>
  <c r="H40" i="63"/>
  <c r="I40" i="63" s="1"/>
  <c r="R39" i="63"/>
  <c r="S39" i="63" s="1"/>
  <c r="M39" i="63"/>
  <c r="N39" i="63" s="1"/>
  <c r="H39" i="63"/>
  <c r="I39" i="63" s="1"/>
  <c r="R38" i="63"/>
  <c r="S38" i="63" s="1"/>
  <c r="M38" i="63"/>
  <c r="N38" i="63" s="1"/>
  <c r="H38" i="63"/>
  <c r="I38" i="63" s="1"/>
  <c r="R37" i="63"/>
  <c r="S37" i="63" s="1"/>
  <c r="M37" i="63"/>
  <c r="N37" i="63" s="1"/>
  <c r="H37" i="63"/>
  <c r="I37" i="63" s="1"/>
  <c r="R85" i="62"/>
  <c r="S85" i="62" s="1"/>
  <c r="M85" i="62"/>
  <c r="N85" i="62" s="1"/>
  <c r="H85" i="62"/>
  <c r="I85" i="62" s="1"/>
  <c r="R84" i="62"/>
  <c r="S84" i="62" s="1"/>
  <c r="M84" i="62"/>
  <c r="N84" i="62" s="1"/>
  <c r="H84" i="62"/>
  <c r="I84" i="62" s="1"/>
  <c r="R83" i="62"/>
  <c r="S83" i="62" s="1"/>
  <c r="M83" i="62"/>
  <c r="N83" i="62" s="1"/>
  <c r="H83" i="62"/>
  <c r="I83" i="62" s="1"/>
  <c r="R82" i="62"/>
  <c r="S82" i="62" s="1"/>
  <c r="M82" i="62"/>
  <c r="N82" i="62" s="1"/>
  <c r="H82" i="62"/>
  <c r="I82" i="62" s="1"/>
  <c r="R81" i="62"/>
  <c r="S81" i="62" s="1"/>
  <c r="M81" i="62"/>
  <c r="N81" i="62" s="1"/>
  <c r="H81" i="62"/>
  <c r="I81" i="62" s="1"/>
  <c r="R80" i="62"/>
  <c r="S80" i="62" s="1"/>
  <c r="M80" i="62"/>
  <c r="N80" i="62" s="1"/>
  <c r="H80" i="62"/>
  <c r="I80" i="62" s="1"/>
  <c r="R79" i="62"/>
  <c r="S79" i="62" s="1"/>
  <c r="M79" i="62"/>
  <c r="N79" i="62" s="1"/>
  <c r="H79" i="62"/>
  <c r="I79" i="62" s="1"/>
  <c r="R86" i="61"/>
  <c r="S86" i="61" s="1"/>
  <c r="M86" i="61"/>
  <c r="N86" i="61" s="1"/>
  <c r="H86" i="61"/>
  <c r="I86" i="61" s="1"/>
  <c r="R85" i="61"/>
  <c r="S85" i="61" s="1"/>
  <c r="M85" i="61"/>
  <c r="N85" i="61" s="1"/>
  <c r="H85" i="61"/>
  <c r="I85" i="61" s="1"/>
  <c r="R84" i="61"/>
  <c r="S84" i="61" s="1"/>
  <c r="M84" i="61"/>
  <c r="N84" i="61" s="1"/>
  <c r="H84" i="61"/>
  <c r="I84" i="61" s="1"/>
  <c r="R83" i="61"/>
  <c r="S83" i="61" s="1"/>
  <c r="M83" i="61"/>
  <c r="N83" i="61" s="1"/>
  <c r="H83" i="61"/>
  <c r="I83" i="61" s="1"/>
  <c r="R82" i="61"/>
  <c r="S82" i="61" s="1"/>
  <c r="M82" i="61"/>
  <c r="N82" i="61" s="1"/>
  <c r="H82" i="61"/>
  <c r="I82" i="61" s="1"/>
  <c r="R81" i="61"/>
  <c r="S81" i="61" s="1"/>
  <c r="M81" i="61"/>
  <c r="N81" i="61" s="1"/>
  <c r="H81" i="61"/>
  <c r="I81" i="61" s="1"/>
  <c r="R80" i="61"/>
  <c r="S80" i="61" s="1"/>
  <c r="M80" i="61"/>
  <c r="N80" i="61" s="1"/>
  <c r="H80" i="61"/>
  <c r="I80" i="61" s="1"/>
  <c r="R42" i="62"/>
  <c r="S42" i="62" s="1"/>
  <c r="M42" i="62"/>
  <c r="N42" i="62" s="1"/>
  <c r="H42" i="62"/>
  <c r="I42" i="62" s="1"/>
  <c r="R41" i="62"/>
  <c r="S41" i="62" s="1"/>
  <c r="M41" i="62"/>
  <c r="N41" i="62" s="1"/>
  <c r="H41" i="62"/>
  <c r="I41" i="62" s="1"/>
  <c r="R40" i="62"/>
  <c r="S40" i="62" s="1"/>
  <c r="M40" i="62"/>
  <c r="N40" i="62" s="1"/>
  <c r="H40" i="62"/>
  <c r="I40" i="62" s="1"/>
  <c r="R39" i="62"/>
  <c r="S39" i="62" s="1"/>
  <c r="M39" i="62"/>
  <c r="N39" i="62" s="1"/>
  <c r="H39" i="62"/>
  <c r="I39" i="62" s="1"/>
  <c r="R38" i="62"/>
  <c r="S38" i="62" s="1"/>
  <c r="M38" i="62"/>
  <c r="N38" i="62" s="1"/>
  <c r="H38" i="62"/>
  <c r="I38" i="62" s="1"/>
  <c r="R37" i="62"/>
  <c r="S37" i="62" s="1"/>
  <c r="M37" i="62"/>
  <c r="N37" i="62" s="1"/>
  <c r="H37" i="62"/>
  <c r="I37" i="62" s="1"/>
  <c r="R43" i="61"/>
  <c r="S43" i="61" s="1"/>
  <c r="M43" i="61"/>
  <c r="N43" i="61" s="1"/>
  <c r="H43" i="61"/>
  <c r="I43" i="61" s="1"/>
  <c r="R42" i="61"/>
  <c r="S42" i="61" s="1"/>
  <c r="M42" i="61"/>
  <c r="N42" i="61" s="1"/>
  <c r="H42" i="61"/>
  <c r="I42" i="61" s="1"/>
  <c r="R41" i="61"/>
  <c r="S41" i="61" s="1"/>
  <c r="M41" i="61"/>
  <c r="N41" i="61" s="1"/>
  <c r="H41" i="61"/>
  <c r="I41" i="61" s="1"/>
  <c r="R40" i="61"/>
  <c r="S40" i="61" s="1"/>
  <c r="M40" i="61"/>
  <c r="N40" i="61" s="1"/>
  <c r="H40" i="61"/>
  <c r="I40" i="61" s="1"/>
  <c r="R39" i="61"/>
  <c r="S39" i="61" s="1"/>
  <c r="M39" i="61"/>
  <c r="N39" i="61" s="1"/>
  <c r="H39" i="61"/>
  <c r="I39" i="61" s="1"/>
  <c r="R38" i="61"/>
  <c r="S38" i="61" s="1"/>
  <c r="M38" i="61"/>
  <c r="N38" i="61" s="1"/>
  <c r="H38" i="61"/>
  <c r="I38" i="61" s="1"/>
  <c r="R37" i="61"/>
  <c r="S37" i="61" s="1"/>
  <c r="M37" i="61"/>
  <c r="N37" i="61" s="1"/>
  <c r="H37" i="61"/>
  <c r="I37" i="61" s="1"/>
  <c r="R43" i="60"/>
  <c r="S43" i="60" s="1"/>
  <c r="M43" i="60"/>
  <c r="N43" i="60" s="1"/>
  <c r="H43" i="60"/>
  <c r="I43" i="60" s="1"/>
  <c r="R42" i="60"/>
  <c r="S42" i="60" s="1"/>
  <c r="M42" i="60"/>
  <c r="N42" i="60" s="1"/>
  <c r="H42" i="60"/>
  <c r="I42" i="60" s="1"/>
  <c r="R41" i="60"/>
  <c r="S41" i="60" s="1"/>
  <c r="M41" i="60"/>
  <c r="N41" i="60" s="1"/>
  <c r="H41" i="60"/>
  <c r="I41" i="60" s="1"/>
  <c r="R40" i="60"/>
  <c r="S40" i="60" s="1"/>
  <c r="M40" i="60"/>
  <c r="N40" i="60" s="1"/>
  <c r="H40" i="60"/>
  <c r="I40" i="60" s="1"/>
  <c r="R39" i="60"/>
  <c r="S39" i="60" s="1"/>
  <c r="M39" i="60"/>
  <c r="N39" i="60" s="1"/>
  <c r="H39" i="60"/>
  <c r="I39" i="60" s="1"/>
  <c r="R38" i="60"/>
  <c r="S38" i="60" s="1"/>
  <c r="M38" i="60"/>
  <c r="N38" i="60" s="1"/>
  <c r="H38" i="60"/>
  <c r="I38" i="60" s="1"/>
  <c r="R37" i="60"/>
  <c r="S37" i="60" s="1"/>
  <c r="M37" i="60"/>
  <c r="N37" i="60" s="1"/>
  <c r="H37" i="60"/>
  <c r="I37" i="60" s="1"/>
  <c r="R86" i="59"/>
  <c r="S86" i="59" s="1"/>
  <c r="M86" i="59"/>
  <c r="N86" i="59" s="1"/>
  <c r="H86" i="59"/>
  <c r="I86" i="59" s="1"/>
  <c r="R85" i="59"/>
  <c r="S85" i="59" s="1"/>
  <c r="M85" i="59"/>
  <c r="N85" i="59" s="1"/>
  <c r="H85" i="59"/>
  <c r="I85" i="59" s="1"/>
  <c r="R84" i="59"/>
  <c r="S84" i="59" s="1"/>
  <c r="M84" i="59"/>
  <c r="N84" i="59" s="1"/>
  <c r="H84" i="59"/>
  <c r="I84" i="59" s="1"/>
  <c r="R83" i="59"/>
  <c r="S83" i="59" s="1"/>
  <c r="M83" i="59"/>
  <c r="N83" i="59" s="1"/>
  <c r="H83" i="59"/>
  <c r="I83" i="59" s="1"/>
  <c r="R82" i="59"/>
  <c r="S82" i="59" s="1"/>
  <c r="M82" i="59"/>
  <c r="N82" i="59" s="1"/>
  <c r="H82" i="59"/>
  <c r="I82" i="59" s="1"/>
  <c r="R81" i="59"/>
  <c r="S81" i="59" s="1"/>
  <c r="M81" i="59"/>
  <c r="N81" i="59" s="1"/>
  <c r="H81" i="59"/>
  <c r="I81" i="59" s="1"/>
  <c r="R80" i="59"/>
  <c r="S80" i="59" s="1"/>
  <c r="M80" i="59"/>
  <c r="N80" i="59" s="1"/>
  <c r="H80" i="59"/>
  <c r="I80" i="59" s="1"/>
  <c r="R43" i="59"/>
  <c r="S43" i="59" s="1"/>
  <c r="M43" i="59"/>
  <c r="N43" i="59" s="1"/>
  <c r="H43" i="59"/>
  <c r="I43" i="59" s="1"/>
  <c r="R42" i="59"/>
  <c r="S42" i="59" s="1"/>
  <c r="M42" i="59"/>
  <c r="N42" i="59" s="1"/>
  <c r="H42" i="59"/>
  <c r="I42" i="59" s="1"/>
  <c r="R41" i="59"/>
  <c r="S41" i="59" s="1"/>
  <c r="M41" i="59"/>
  <c r="N41" i="59" s="1"/>
  <c r="H41" i="59"/>
  <c r="I41" i="59" s="1"/>
  <c r="R40" i="59"/>
  <c r="S40" i="59" s="1"/>
  <c r="M40" i="59"/>
  <c r="N40" i="59" s="1"/>
  <c r="H40" i="59"/>
  <c r="I40" i="59" s="1"/>
  <c r="R39" i="59"/>
  <c r="S39" i="59" s="1"/>
  <c r="M39" i="59"/>
  <c r="N39" i="59" s="1"/>
  <c r="H39" i="59"/>
  <c r="I39" i="59" s="1"/>
  <c r="R38" i="59"/>
  <c r="S38" i="59" s="1"/>
  <c r="M38" i="59"/>
  <c r="N38" i="59" s="1"/>
  <c r="H38" i="59"/>
  <c r="I38" i="59" s="1"/>
  <c r="R37" i="59"/>
  <c r="S37" i="59" s="1"/>
  <c r="M37" i="59"/>
  <c r="N37" i="59" s="1"/>
  <c r="H37" i="59"/>
  <c r="I37" i="59" s="1"/>
  <c r="R86" i="58"/>
  <c r="S86" i="58" s="1"/>
  <c r="M86" i="58"/>
  <c r="N86" i="58" s="1"/>
  <c r="H86" i="58"/>
  <c r="I86" i="58" s="1"/>
  <c r="R85" i="58"/>
  <c r="S85" i="58" s="1"/>
  <c r="M85" i="58"/>
  <c r="N85" i="58" s="1"/>
  <c r="H85" i="58"/>
  <c r="I85" i="58" s="1"/>
  <c r="R84" i="58"/>
  <c r="S84" i="58" s="1"/>
  <c r="M84" i="58"/>
  <c r="N84" i="58" s="1"/>
  <c r="H84" i="58"/>
  <c r="I84" i="58" s="1"/>
  <c r="R83" i="58"/>
  <c r="S83" i="58" s="1"/>
  <c r="M83" i="58"/>
  <c r="N83" i="58" s="1"/>
  <c r="H83" i="58"/>
  <c r="I83" i="58" s="1"/>
  <c r="R82" i="58"/>
  <c r="S82" i="58" s="1"/>
  <c r="M82" i="58"/>
  <c r="N82" i="58" s="1"/>
  <c r="H82" i="58"/>
  <c r="I82" i="58" s="1"/>
  <c r="R81" i="58"/>
  <c r="S81" i="58" s="1"/>
  <c r="M81" i="58"/>
  <c r="N81" i="58" s="1"/>
  <c r="H81" i="58"/>
  <c r="I81" i="58" s="1"/>
  <c r="R80" i="58"/>
  <c r="S80" i="58" s="1"/>
  <c r="M80" i="58"/>
  <c r="N80" i="58" s="1"/>
  <c r="H80" i="58"/>
  <c r="I80" i="58" s="1"/>
  <c r="R43" i="58"/>
  <c r="S43" i="58" s="1"/>
  <c r="M43" i="58"/>
  <c r="N43" i="58" s="1"/>
  <c r="H43" i="58"/>
  <c r="I43" i="58" s="1"/>
  <c r="R42" i="58"/>
  <c r="S42" i="58" s="1"/>
  <c r="M42" i="58"/>
  <c r="N42" i="58" s="1"/>
  <c r="H42" i="58"/>
  <c r="I42" i="58" s="1"/>
  <c r="R41" i="58"/>
  <c r="S41" i="58" s="1"/>
  <c r="M41" i="58"/>
  <c r="N41" i="58" s="1"/>
  <c r="H41" i="58"/>
  <c r="I41" i="58" s="1"/>
  <c r="R40" i="58"/>
  <c r="S40" i="58" s="1"/>
  <c r="M40" i="58"/>
  <c r="N40" i="58" s="1"/>
  <c r="H40" i="58"/>
  <c r="I40" i="58" s="1"/>
  <c r="R39" i="58"/>
  <c r="S39" i="58" s="1"/>
  <c r="M39" i="58"/>
  <c r="N39" i="58" s="1"/>
  <c r="H39" i="58"/>
  <c r="I39" i="58" s="1"/>
  <c r="R38" i="58"/>
  <c r="S38" i="58" s="1"/>
  <c r="M38" i="58"/>
  <c r="N38" i="58" s="1"/>
  <c r="H38" i="58"/>
  <c r="I38" i="58" s="1"/>
  <c r="R37" i="58"/>
  <c r="S37" i="58" s="1"/>
  <c r="M37" i="58"/>
  <c r="N37" i="58" s="1"/>
  <c r="H37" i="58"/>
  <c r="I37" i="58" s="1"/>
  <c r="L18" i="68" l="1"/>
  <c r="O14" i="68"/>
  <c r="R48" i="64"/>
  <c r="M49" i="66" l="1"/>
  <c r="N49" i="66" s="1"/>
  <c r="H49" i="66"/>
  <c r="I49" i="66" s="1"/>
  <c r="R49" i="66"/>
  <c r="S49" i="66" s="1"/>
  <c r="R48" i="66"/>
  <c r="S48" i="66" s="1"/>
  <c r="M48" i="66"/>
  <c r="N48" i="66" s="1"/>
  <c r="H48" i="66"/>
  <c r="I48" i="66" s="1"/>
  <c r="R47" i="66"/>
  <c r="S47" i="66" s="1"/>
  <c r="M47" i="66"/>
  <c r="N47" i="66" s="1"/>
  <c r="H47" i="66"/>
  <c r="I47" i="66" s="1"/>
  <c r="R46" i="66"/>
  <c r="S46" i="66" s="1"/>
  <c r="M46" i="66"/>
  <c r="N46" i="66" s="1"/>
  <c r="H46" i="66"/>
  <c r="I46" i="66" s="1"/>
  <c r="H3" i="66"/>
  <c r="I3" i="66" s="1"/>
  <c r="H4" i="66"/>
  <c r="I4" i="66" s="1"/>
  <c r="H5" i="66"/>
  <c r="I5" i="66" s="1"/>
  <c r="M6" i="66"/>
  <c r="N6" i="66" s="1"/>
  <c r="H6" i="66"/>
  <c r="I6" i="66" s="1"/>
  <c r="R6" i="66"/>
  <c r="S6" i="66" s="1"/>
  <c r="R5" i="66"/>
  <c r="S5" i="66" s="1"/>
  <c r="R4" i="66"/>
  <c r="S4" i="66" s="1"/>
  <c r="R3" i="66"/>
  <c r="S3" i="66" s="1"/>
  <c r="M47" i="65"/>
  <c r="N47" i="65" s="1"/>
  <c r="M46" i="65"/>
  <c r="N46" i="65" s="1"/>
  <c r="H47" i="65"/>
  <c r="I47" i="65" s="1"/>
  <c r="H46" i="65"/>
  <c r="I46" i="65" s="1"/>
  <c r="H36" i="65"/>
  <c r="R49" i="65"/>
  <c r="S49" i="65" s="1"/>
  <c r="M49" i="65"/>
  <c r="N49" i="65" s="1"/>
  <c r="H49" i="65"/>
  <c r="I49" i="65" s="1"/>
  <c r="R48" i="65"/>
  <c r="S48" i="65" s="1"/>
  <c r="M48" i="65"/>
  <c r="N48" i="65" s="1"/>
  <c r="H48" i="65"/>
  <c r="I48" i="65" s="1"/>
  <c r="R47" i="65"/>
  <c r="S47" i="65" s="1"/>
  <c r="R46" i="65"/>
  <c r="S46" i="65" s="1"/>
  <c r="R6" i="65"/>
  <c r="S6" i="65" s="1"/>
  <c r="M6" i="65"/>
  <c r="N6" i="65" s="1"/>
  <c r="H6" i="65"/>
  <c r="I6" i="65" s="1"/>
  <c r="R5" i="65"/>
  <c r="S5" i="65" s="1"/>
  <c r="M5" i="65"/>
  <c r="N5" i="65" s="1"/>
  <c r="H5" i="65"/>
  <c r="I5" i="65" s="1"/>
  <c r="R4" i="65"/>
  <c r="S4" i="65" s="1"/>
  <c r="M4" i="65"/>
  <c r="N4" i="65" s="1"/>
  <c r="H4" i="65"/>
  <c r="I4" i="65" s="1"/>
  <c r="R3" i="65"/>
  <c r="S3" i="65" s="1"/>
  <c r="M3" i="65"/>
  <c r="N3" i="65" s="1"/>
  <c r="H3" i="65"/>
  <c r="I3" i="65" s="1"/>
  <c r="M49" i="64"/>
  <c r="N49" i="64" s="1"/>
  <c r="R49" i="64"/>
  <c r="S49" i="64" s="1"/>
  <c r="H49" i="64"/>
  <c r="I49" i="64" s="1"/>
  <c r="S48" i="64"/>
  <c r="M48" i="64"/>
  <c r="N48" i="64" s="1"/>
  <c r="H48" i="64"/>
  <c r="I48" i="64" s="1"/>
  <c r="R47" i="64"/>
  <c r="S47" i="64" s="1"/>
  <c r="M47" i="64"/>
  <c r="N47" i="64" s="1"/>
  <c r="H47" i="64"/>
  <c r="I47" i="64" s="1"/>
  <c r="R46" i="64"/>
  <c r="S46" i="64" s="1"/>
  <c r="M46" i="64"/>
  <c r="N46" i="64" s="1"/>
  <c r="H46" i="64"/>
  <c r="I46" i="64" s="1"/>
  <c r="M6" i="64"/>
  <c r="N6" i="64" s="1"/>
  <c r="H6" i="64"/>
  <c r="I6" i="64" s="1"/>
  <c r="R6" i="64"/>
  <c r="S6" i="64" s="1"/>
  <c r="R5" i="64"/>
  <c r="S5" i="64" s="1"/>
  <c r="M5" i="64"/>
  <c r="N5" i="64" s="1"/>
  <c r="H5" i="64"/>
  <c r="I5" i="64" s="1"/>
  <c r="R4" i="64"/>
  <c r="S4" i="64" s="1"/>
  <c r="M4" i="64"/>
  <c r="N4" i="64" s="1"/>
  <c r="H4" i="64"/>
  <c r="I4" i="64" s="1"/>
  <c r="R3" i="64"/>
  <c r="S3" i="64" s="1"/>
  <c r="M3" i="64"/>
  <c r="N3" i="64" s="1"/>
  <c r="H3" i="64"/>
  <c r="I3" i="64" s="1"/>
  <c r="R92" i="63"/>
  <c r="S92" i="63" s="1"/>
  <c r="M92" i="63"/>
  <c r="N92" i="63" s="1"/>
  <c r="H92" i="63"/>
  <c r="I92" i="63" s="1"/>
  <c r="R91" i="63"/>
  <c r="S91" i="63" s="1"/>
  <c r="M91" i="63"/>
  <c r="N91" i="63" s="1"/>
  <c r="H91" i="63"/>
  <c r="I91" i="63" s="1"/>
  <c r="R90" i="63"/>
  <c r="S90" i="63" s="1"/>
  <c r="M90" i="63"/>
  <c r="N90" i="63" s="1"/>
  <c r="H90" i="63"/>
  <c r="I90" i="63" s="1"/>
  <c r="R89" i="63"/>
  <c r="S89" i="63" s="1"/>
  <c r="M89" i="63"/>
  <c r="N89" i="63" s="1"/>
  <c r="H89" i="63"/>
  <c r="I89" i="63" s="1"/>
  <c r="R49" i="63"/>
  <c r="S49" i="63" s="1"/>
  <c r="M49" i="63"/>
  <c r="N49" i="63" s="1"/>
  <c r="H49" i="63"/>
  <c r="I49" i="63" s="1"/>
  <c r="R48" i="63"/>
  <c r="S48" i="63" s="1"/>
  <c r="M48" i="63"/>
  <c r="N48" i="63" s="1"/>
  <c r="H48" i="63"/>
  <c r="I48" i="63" s="1"/>
  <c r="R47" i="63"/>
  <c r="S47" i="63" s="1"/>
  <c r="M47" i="63"/>
  <c r="N47" i="63" s="1"/>
  <c r="H47" i="63"/>
  <c r="I47" i="63" s="1"/>
  <c r="R46" i="63"/>
  <c r="S46" i="63" s="1"/>
  <c r="M46" i="63"/>
  <c r="N46" i="63" s="1"/>
  <c r="H46" i="63"/>
  <c r="I46" i="63" s="1"/>
  <c r="R6" i="63"/>
  <c r="S6" i="63" s="1"/>
  <c r="M6" i="63"/>
  <c r="N6" i="63" s="1"/>
  <c r="H6" i="63"/>
  <c r="I6" i="63" s="1"/>
  <c r="R5" i="63"/>
  <c r="S5" i="63" s="1"/>
  <c r="M5" i="63"/>
  <c r="N5" i="63" s="1"/>
  <c r="H5" i="63"/>
  <c r="I5" i="63" s="1"/>
  <c r="R4" i="63"/>
  <c r="S4" i="63" s="1"/>
  <c r="M4" i="63"/>
  <c r="N4" i="63" s="1"/>
  <c r="H4" i="63"/>
  <c r="I4" i="63" s="1"/>
  <c r="R3" i="63"/>
  <c r="S3" i="63" s="1"/>
  <c r="M3" i="63"/>
  <c r="N3" i="63" s="1"/>
  <c r="H3" i="63"/>
  <c r="I3" i="63" s="1"/>
  <c r="R6" i="62"/>
  <c r="S6" i="62" s="1"/>
  <c r="R48" i="62"/>
  <c r="S48" i="62" s="1"/>
  <c r="M48" i="62"/>
  <c r="N48" i="62" s="1"/>
  <c r="H48" i="62"/>
  <c r="I48" i="62" s="1"/>
  <c r="R47" i="62"/>
  <c r="S47" i="62" s="1"/>
  <c r="M47" i="62"/>
  <c r="N47" i="62" s="1"/>
  <c r="H47" i="62"/>
  <c r="I47" i="62" s="1"/>
  <c r="R46" i="62"/>
  <c r="S46" i="62" s="1"/>
  <c r="M46" i="62"/>
  <c r="N46" i="62" s="1"/>
  <c r="H46" i="62"/>
  <c r="I46" i="62" s="1"/>
  <c r="R45" i="62"/>
  <c r="S45" i="62" s="1"/>
  <c r="M45" i="62"/>
  <c r="N45" i="62" s="1"/>
  <c r="H45" i="62"/>
  <c r="I45" i="62" s="1"/>
  <c r="M6" i="62"/>
  <c r="N6" i="62" s="1"/>
  <c r="H6" i="62"/>
  <c r="I6" i="62" s="1"/>
  <c r="R5" i="62"/>
  <c r="S5" i="62" s="1"/>
  <c r="M5" i="62"/>
  <c r="N5" i="62" s="1"/>
  <c r="H5" i="62"/>
  <c r="I5" i="62" s="1"/>
  <c r="R4" i="62"/>
  <c r="S4" i="62" s="1"/>
  <c r="M4" i="62"/>
  <c r="N4" i="62" s="1"/>
  <c r="H4" i="62"/>
  <c r="I4" i="62" s="1"/>
  <c r="R3" i="62"/>
  <c r="S3" i="62" s="1"/>
  <c r="M3" i="62"/>
  <c r="N3" i="62" s="1"/>
  <c r="H3" i="62"/>
  <c r="I3" i="62" s="1"/>
  <c r="R49" i="61"/>
  <c r="S49" i="61" s="1"/>
  <c r="M49" i="61"/>
  <c r="N49" i="61" s="1"/>
  <c r="H49" i="61"/>
  <c r="I49" i="61" s="1"/>
  <c r="R48" i="61"/>
  <c r="S48" i="61" s="1"/>
  <c r="M48" i="61"/>
  <c r="N48" i="61" s="1"/>
  <c r="H48" i="61"/>
  <c r="I48" i="61" s="1"/>
  <c r="R47" i="61"/>
  <c r="S47" i="61" s="1"/>
  <c r="M47" i="61"/>
  <c r="N47" i="61" s="1"/>
  <c r="H47" i="61"/>
  <c r="I47" i="61" s="1"/>
  <c r="R46" i="61"/>
  <c r="S46" i="61" s="1"/>
  <c r="M46" i="61"/>
  <c r="N46" i="61" s="1"/>
  <c r="H46" i="61"/>
  <c r="I46" i="61" s="1"/>
  <c r="R6" i="61"/>
  <c r="S6" i="61" s="1"/>
  <c r="M6" i="61"/>
  <c r="N6" i="61" s="1"/>
  <c r="H6" i="61"/>
  <c r="I6" i="61" s="1"/>
  <c r="R5" i="61"/>
  <c r="S5" i="61" s="1"/>
  <c r="M5" i="61"/>
  <c r="N5" i="61" s="1"/>
  <c r="H5" i="61"/>
  <c r="I5" i="61" s="1"/>
  <c r="R4" i="61"/>
  <c r="S4" i="61" s="1"/>
  <c r="M4" i="61"/>
  <c r="N4" i="61" s="1"/>
  <c r="H4" i="61"/>
  <c r="I4" i="61" s="1"/>
  <c r="R3" i="61"/>
  <c r="S3" i="61" s="1"/>
  <c r="M3" i="61"/>
  <c r="N3" i="61" s="1"/>
  <c r="H3" i="61"/>
  <c r="I3" i="61" s="1"/>
  <c r="R49" i="60"/>
  <c r="S49" i="60" s="1"/>
  <c r="M49" i="60"/>
  <c r="N49" i="60" s="1"/>
  <c r="H49" i="60"/>
  <c r="I49" i="60" s="1"/>
  <c r="R48" i="60"/>
  <c r="S48" i="60" s="1"/>
  <c r="M48" i="60"/>
  <c r="N48" i="60" s="1"/>
  <c r="H48" i="60"/>
  <c r="I48" i="60" s="1"/>
  <c r="R47" i="60"/>
  <c r="S47" i="60" s="1"/>
  <c r="M47" i="60"/>
  <c r="N47" i="60" s="1"/>
  <c r="H47" i="60"/>
  <c r="I47" i="60" s="1"/>
  <c r="R46" i="60"/>
  <c r="S46" i="60" s="1"/>
  <c r="M46" i="60"/>
  <c r="N46" i="60" s="1"/>
  <c r="H46" i="60"/>
  <c r="I46" i="60" s="1"/>
  <c r="R6" i="60"/>
  <c r="S6" i="60" s="1"/>
  <c r="M6" i="60"/>
  <c r="N6" i="60" s="1"/>
  <c r="H6" i="60"/>
  <c r="I6" i="60" s="1"/>
  <c r="R5" i="60"/>
  <c r="S5" i="60" s="1"/>
  <c r="M5" i="60"/>
  <c r="N5" i="60" s="1"/>
  <c r="H5" i="60"/>
  <c r="I5" i="60" s="1"/>
  <c r="R4" i="60"/>
  <c r="S4" i="60" s="1"/>
  <c r="M4" i="60"/>
  <c r="N4" i="60" s="1"/>
  <c r="H4" i="60"/>
  <c r="I4" i="60" s="1"/>
  <c r="R3" i="60"/>
  <c r="S3" i="60" s="1"/>
  <c r="M3" i="60"/>
  <c r="N3" i="60" s="1"/>
  <c r="H3" i="60"/>
  <c r="I3" i="60" s="1"/>
  <c r="M48" i="59"/>
  <c r="H48" i="59"/>
  <c r="M46" i="58"/>
  <c r="N46" i="58" s="1"/>
  <c r="R49" i="58"/>
  <c r="S49" i="58" s="1"/>
  <c r="M49" i="58"/>
  <c r="N49" i="58" s="1"/>
  <c r="H49" i="58"/>
  <c r="I49" i="58" s="1"/>
  <c r="R48" i="58"/>
  <c r="S48" i="58" s="1"/>
  <c r="M48" i="58"/>
  <c r="N48" i="58" s="1"/>
  <c r="H48" i="58"/>
  <c r="I48" i="58" s="1"/>
  <c r="R47" i="58"/>
  <c r="S47" i="58" s="1"/>
  <c r="M47" i="58"/>
  <c r="N47" i="58" s="1"/>
  <c r="H47" i="58"/>
  <c r="I47" i="58" s="1"/>
  <c r="R46" i="58"/>
  <c r="S46" i="58" s="1"/>
  <c r="H46" i="58"/>
  <c r="I46" i="58" s="1"/>
  <c r="R6" i="58"/>
  <c r="S6" i="58" s="1"/>
  <c r="M6" i="58"/>
  <c r="N6" i="58" s="1"/>
  <c r="H6" i="58"/>
  <c r="I6" i="58" s="1"/>
  <c r="R5" i="58"/>
  <c r="S5" i="58" s="1"/>
  <c r="M5" i="58"/>
  <c r="N5" i="58" s="1"/>
  <c r="H5" i="58"/>
  <c r="I5" i="58" s="1"/>
  <c r="R4" i="58"/>
  <c r="S4" i="58" s="1"/>
  <c r="M4" i="58"/>
  <c r="N4" i="58" s="1"/>
  <c r="H4" i="58"/>
  <c r="I4" i="58" s="1"/>
  <c r="R3" i="58"/>
  <c r="S3" i="58" s="1"/>
  <c r="M3" i="58"/>
  <c r="N3" i="58" s="1"/>
  <c r="H3" i="58"/>
  <c r="I3" i="58" s="1"/>
  <c r="O93" i="61" l="1"/>
  <c r="O92" i="61"/>
  <c r="O171" i="62"/>
  <c r="R89" i="61"/>
  <c r="E92" i="61" l="1"/>
  <c r="E91" i="61"/>
  <c r="J91" i="66" l="1"/>
  <c r="E91" i="66"/>
  <c r="O92" i="65"/>
  <c r="O91" i="65"/>
  <c r="J92" i="65"/>
  <c r="J91" i="65"/>
  <c r="O292" i="63"/>
  <c r="O134" i="63"/>
  <c r="J135" i="63"/>
  <c r="J134" i="63"/>
  <c r="E135" i="63"/>
  <c r="E134" i="63"/>
  <c r="O169" i="62"/>
  <c r="O168" i="62"/>
  <c r="J169" i="62"/>
  <c r="E170" i="62"/>
  <c r="E169" i="62"/>
  <c r="O171" i="60"/>
  <c r="J171" i="60"/>
  <c r="J170" i="60"/>
  <c r="E171" i="60"/>
  <c r="E170" i="60"/>
  <c r="J92" i="60"/>
  <c r="J91" i="60"/>
  <c r="E91" i="60"/>
  <c r="E171" i="59"/>
  <c r="E170" i="59"/>
  <c r="J171" i="59"/>
  <c r="J170" i="59"/>
  <c r="O173" i="66" l="1"/>
  <c r="O169" i="66"/>
  <c r="O175" i="66"/>
  <c r="O174" i="66"/>
  <c r="O172" i="66"/>
  <c r="O170" i="66"/>
  <c r="J174" i="66"/>
  <c r="J172" i="66"/>
  <c r="J170" i="66"/>
  <c r="J175" i="66"/>
  <c r="J173" i="66"/>
  <c r="J169" i="66"/>
  <c r="O91" i="66"/>
  <c r="O90" i="66"/>
  <c r="O96" i="66"/>
  <c r="O94" i="66"/>
  <c r="O93" i="66"/>
  <c r="J90" i="66"/>
  <c r="J93" i="66"/>
  <c r="J94" i="66"/>
  <c r="J96" i="66"/>
  <c r="O175" i="65"/>
  <c r="O173" i="65"/>
  <c r="O172" i="65"/>
  <c r="O170" i="65"/>
  <c r="O169" i="65"/>
  <c r="J175" i="65"/>
  <c r="J173" i="65"/>
  <c r="J172" i="65"/>
  <c r="J170" i="65"/>
  <c r="J169" i="65"/>
  <c r="O96" i="65"/>
  <c r="O95" i="65"/>
  <c r="O94" i="65"/>
  <c r="O93" i="65"/>
  <c r="O90" i="65"/>
  <c r="J96" i="65"/>
  <c r="J95" i="65"/>
  <c r="J94" i="65"/>
  <c r="J93" i="65"/>
  <c r="J90" i="65"/>
  <c r="J170" i="64"/>
  <c r="J169" i="64"/>
  <c r="O170" i="64"/>
  <c r="O169" i="64"/>
  <c r="R175" i="64"/>
  <c r="O175" i="64"/>
  <c r="R174" i="64"/>
  <c r="S174" i="64" s="1"/>
  <c r="R173" i="64"/>
  <c r="S173" i="64" s="1"/>
  <c r="R172" i="64"/>
  <c r="O172" i="64"/>
  <c r="R171" i="64"/>
  <c r="S171" i="64" s="1"/>
  <c r="R170" i="64"/>
  <c r="R169" i="64"/>
  <c r="R168" i="64"/>
  <c r="S168" i="64" s="1"/>
  <c r="R165" i="64"/>
  <c r="S165" i="64" s="1"/>
  <c r="R164" i="64"/>
  <c r="S164" i="64" s="1"/>
  <c r="R163" i="64"/>
  <c r="S163" i="64" s="1"/>
  <c r="R162" i="64"/>
  <c r="S162" i="64" s="1"/>
  <c r="R160" i="64"/>
  <c r="S160" i="64" s="1"/>
  <c r="R159" i="64"/>
  <c r="S159" i="64" s="1"/>
  <c r="R158" i="64"/>
  <c r="S158" i="64" s="1"/>
  <c r="R157" i="64"/>
  <c r="S157" i="64" s="1"/>
  <c r="R156" i="64"/>
  <c r="S156" i="64" s="1"/>
  <c r="R155" i="64"/>
  <c r="S155" i="64" s="1"/>
  <c r="R154" i="64"/>
  <c r="S154" i="64" s="1"/>
  <c r="R153" i="64"/>
  <c r="S153" i="64" s="1"/>
  <c r="R152" i="64"/>
  <c r="S152" i="64" s="1"/>
  <c r="R151" i="64"/>
  <c r="S151" i="64" s="1"/>
  <c r="R150" i="64"/>
  <c r="S150" i="64" s="1"/>
  <c r="R149" i="64"/>
  <c r="S149" i="64" s="1"/>
  <c r="R148" i="64"/>
  <c r="S148" i="64" s="1"/>
  <c r="R147" i="64"/>
  <c r="S147" i="64" s="1"/>
  <c r="R146" i="64"/>
  <c r="S146" i="64" s="1"/>
  <c r="R145" i="64"/>
  <c r="S145" i="64" s="1"/>
  <c r="R144" i="64"/>
  <c r="S144" i="64" s="1"/>
  <c r="R143" i="64"/>
  <c r="S143" i="64" s="1"/>
  <c r="R142" i="64"/>
  <c r="S142" i="64" s="1"/>
  <c r="R141" i="64"/>
  <c r="S141" i="64" s="1"/>
  <c r="R140" i="64"/>
  <c r="S140" i="64" s="1"/>
  <c r="R139" i="64"/>
  <c r="S139" i="64" s="1"/>
  <c r="R138" i="64"/>
  <c r="S138" i="64" s="1"/>
  <c r="R137" i="64"/>
  <c r="S137" i="64" s="1"/>
  <c r="R136" i="64"/>
  <c r="S136" i="64" s="1"/>
  <c r="R134" i="64"/>
  <c r="S134" i="64" s="1"/>
  <c r="R133" i="64"/>
  <c r="S133" i="64" s="1"/>
  <c r="R132" i="64"/>
  <c r="S132" i="64" s="1"/>
  <c r="R131" i="64"/>
  <c r="S131" i="64" s="1"/>
  <c r="R130" i="64"/>
  <c r="S130" i="64" s="1"/>
  <c r="R129" i="64"/>
  <c r="S129" i="64" s="1"/>
  <c r="R128" i="64"/>
  <c r="S128" i="64" s="1"/>
  <c r="R127" i="64"/>
  <c r="S127" i="64" s="1"/>
  <c r="R126" i="64"/>
  <c r="S126" i="64" s="1"/>
  <c r="R125" i="64"/>
  <c r="S125" i="64" s="1"/>
  <c r="R124" i="64"/>
  <c r="S124" i="64" s="1"/>
  <c r="R123" i="64"/>
  <c r="S123" i="64" s="1"/>
  <c r="R122" i="64"/>
  <c r="S122" i="64" s="1"/>
  <c r="R121" i="64"/>
  <c r="S121" i="64" s="1"/>
  <c r="R120" i="64"/>
  <c r="S120" i="64" s="1"/>
  <c r="R119" i="64"/>
  <c r="S119" i="64" s="1"/>
  <c r="R118" i="64"/>
  <c r="S118" i="64" s="1"/>
  <c r="R117" i="64"/>
  <c r="S117" i="64" s="1"/>
  <c r="R116" i="64"/>
  <c r="S116" i="64" s="1"/>
  <c r="R115" i="64"/>
  <c r="S115" i="64" s="1"/>
  <c r="R114" i="64"/>
  <c r="S114" i="64" s="1"/>
  <c r="R113" i="64"/>
  <c r="S113" i="64" s="1"/>
  <c r="R112" i="64"/>
  <c r="S112" i="64" s="1"/>
  <c r="R111" i="64"/>
  <c r="S111" i="64" s="1"/>
  <c r="R110" i="64"/>
  <c r="S110" i="64" s="1"/>
  <c r="R109" i="64"/>
  <c r="S109" i="64" s="1"/>
  <c r="R108" i="64"/>
  <c r="S108" i="64" s="1"/>
  <c r="R107" i="64"/>
  <c r="S107" i="64" s="1"/>
  <c r="R105" i="64"/>
  <c r="S105" i="64" s="1"/>
  <c r="R104" i="64"/>
  <c r="S104" i="64" s="1"/>
  <c r="R103" i="64"/>
  <c r="S103" i="64" s="1"/>
  <c r="R101" i="64"/>
  <c r="S101" i="64" s="1"/>
  <c r="R100" i="64"/>
  <c r="S100" i="64" s="1"/>
  <c r="R99" i="64"/>
  <c r="S99" i="64" s="1"/>
  <c r="M175" i="64"/>
  <c r="J175" i="64"/>
  <c r="M174" i="64"/>
  <c r="N174" i="64" s="1"/>
  <c r="M173" i="64"/>
  <c r="N173" i="64" s="1"/>
  <c r="M172" i="64"/>
  <c r="J172" i="64"/>
  <c r="M171" i="64"/>
  <c r="N171" i="64" s="1"/>
  <c r="M170" i="64"/>
  <c r="M169" i="64"/>
  <c r="N169" i="64" s="1"/>
  <c r="M168" i="64"/>
  <c r="N168" i="64" s="1"/>
  <c r="M165" i="64"/>
  <c r="N165" i="64" s="1"/>
  <c r="M164" i="64"/>
  <c r="N164" i="64" s="1"/>
  <c r="M163" i="64"/>
  <c r="N163" i="64" s="1"/>
  <c r="M162" i="64"/>
  <c r="N162" i="64" s="1"/>
  <c r="M160" i="64"/>
  <c r="N160" i="64" s="1"/>
  <c r="M159" i="64"/>
  <c r="N159" i="64" s="1"/>
  <c r="M158" i="64"/>
  <c r="N158" i="64" s="1"/>
  <c r="M157" i="64"/>
  <c r="N157" i="64" s="1"/>
  <c r="M156" i="64"/>
  <c r="N156" i="64" s="1"/>
  <c r="M155" i="64"/>
  <c r="N155" i="64" s="1"/>
  <c r="M154" i="64"/>
  <c r="N154" i="64" s="1"/>
  <c r="M153" i="64"/>
  <c r="N153" i="64" s="1"/>
  <c r="M152" i="64"/>
  <c r="N152" i="64" s="1"/>
  <c r="M151" i="64"/>
  <c r="N151" i="64" s="1"/>
  <c r="M150" i="64"/>
  <c r="N150" i="64" s="1"/>
  <c r="M149" i="64"/>
  <c r="N149" i="64" s="1"/>
  <c r="M148" i="64"/>
  <c r="N148" i="64" s="1"/>
  <c r="M147" i="64"/>
  <c r="N147" i="64" s="1"/>
  <c r="M146" i="64"/>
  <c r="N146" i="64" s="1"/>
  <c r="M145" i="64"/>
  <c r="N145" i="64" s="1"/>
  <c r="M144" i="64"/>
  <c r="N144" i="64" s="1"/>
  <c r="M143" i="64"/>
  <c r="N143" i="64" s="1"/>
  <c r="M142" i="64"/>
  <c r="N142" i="64" s="1"/>
  <c r="M141" i="64"/>
  <c r="N141" i="64" s="1"/>
  <c r="M140" i="64"/>
  <c r="N140" i="64" s="1"/>
  <c r="M139" i="64"/>
  <c r="N139" i="64" s="1"/>
  <c r="M138" i="64"/>
  <c r="N138" i="64" s="1"/>
  <c r="M137" i="64"/>
  <c r="N137" i="64" s="1"/>
  <c r="M136" i="64"/>
  <c r="N136" i="64" s="1"/>
  <c r="M134" i="64"/>
  <c r="N134" i="64" s="1"/>
  <c r="M133" i="64"/>
  <c r="N133" i="64" s="1"/>
  <c r="M132" i="64"/>
  <c r="N132" i="64" s="1"/>
  <c r="M131" i="64"/>
  <c r="N131" i="64" s="1"/>
  <c r="M130" i="64"/>
  <c r="N130" i="64" s="1"/>
  <c r="M129" i="64"/>
  <c r="N129" i="64" s="1"/>
  <c r="M128" i="64"/>
  <c r="N128" i="64" s="1"/>
  <c r="M127" i="64"/>
  <c r="N127" i="64" s="1"/>
  <c r="M126" i="64"/>
  <c r="N126" i="64" s="1"/>
  <c r="M125" i="64"/>
  <c r="N125" i="64" s="1"/>
  <c r="M124" i="64"/>
  <c r="N124" i="64" s="1"/>
  <c r="M123" i="64"/>
  <c r="N123" i="64" s="1"/>
  <c r="M122" i="64"/>
  <c r="N122" i="64" s="1"/>
  <c r="M121" i="64"/>
  <c r="N121" i="64" s="1"/>
  <c r="M120" i="64"/>
  <c r="N120" i="64" s="1"/>
  <c r="M119" i="64"/>
  <c r="N119" i="64" s="1"/>
  <c r="M118" i="64"/>
  <c r="N118" i="64" s="1"/>
  <c r="M117" i="64"/>
  <c r="N117" i="64" s="1"/>
  <c r="M116" i="64"/>
  <c r="N116" i="64" s="1"/>
  <c r="M115" i="64"/>
  <c r="N115" i="64" s="1"/>
  <c r="M114" i="64"/>
  <c r="N114" i="64" s="1"/>
  <c r="M113" i="64"/>
  <c r="N113" i="64" s="1"/>
  <c r="M112" i="64"/>
  <c r="N112" i="64" s="1"/>
  <c r="M111" i="64"/>
  <c r="N111" i="64" s="1"/>
  <c r="M110" i="64"/>
  <c r="N110" i="64" s="1"/>
  <c r="M109" i="64"/>
  <c r="N109" i="64" s="1"/>
  <c r="M108" i="64"/>
  <c r="N108" i="64" s="1"/>
  <c r="M107" i="64"/>
  <c r="N107" i="64" s="1"/>
  <c r="M105" i="64"/>
  <c r="N105" i="64" s="1"/>
  <c r="M104" i="64"/>
  <c r="N104" i="64" s="1"/>
  <c r="M103" i="64"/>
  <c r="N103" i="64" s="1"/>
  <c r="M101" i="64"/>
  <c r="N101" i="64" s="1"/>
  <c r="M100" i="64"/>
  <c r="N100" i="64" s="1"/>
  <c r="M99" i="64"/>
  <c r="N99" i="64" s="1"/>
  <c r="R244" i="64"/>
  <c r="S244" i="64" s="1"/>
  <c r="R243" i="64"/>
  <c r="S243" i="64" s="1"/>
  <c r="R242" i="64"/>
  <c r="S242" i="64" s="1"/>
  <c r="R241" i="64"/>
  <c r="S241" i="64" s="1"/>
  <c r="R239" i="64"/>
  <c r="S239" i="64" s="1"/>
  <c r="R238" i="64"/>
  <c r="S238" i="64" s="1"/>
  <c r="R237" i="64"/>
  <c r="S237" i="64" s="1"/>
  <c r="R236" i="64"/>
  <c r="S236" i="64" s="1"/>
  <c r="R235" i="64"/>
  <c r="S235" i="64" s="1"/>
  <c r="R234" i="64"/>
  <c r="S234" i="64" s="1"/>
  <c r="R233" i="64"/>
  <c r="S233" i="64" s="1"/>
  <c r="R232" i="64"/>
  <c r="S232" i="64" s="1"/>
  <c r="R231" i="64"/>
  <c r="S231" i="64" s="1"/>
  <c r="R230" i="64"/>
  <c r="S230" i="64" s="1"/>
  <c r="R229" i="64"/>
  <c r="S229" i="64" s="1"/>
  <c r="R228" i="64"/>
  <c r="S228" i="64" s="1"/>
  <c r="R227" i="64"/>
  <c r="S227" i="64" s="1"/>
  <c r="R226" i="64"/>
  <c r="S226" i="64" s="1"/>
  <c r="R225" i="64"/>
  <c r="S225" i="64" s="1"/>
  <c r="R224" i="64"/>
  <c r="S224" i="64" s="1"/>
  <c r="R223" i="64"/>
  <c r="S223" i="64" s="1"/>
  <c r="R222" i="64"/>
  <c r="S222" i="64" s="1"/>
  <c r="R221" i="64"/>
  <c r="S221" i="64" s="1"/>
  <c r="R220" i="64"/>
  <c r="S220" i="64" s="1"/>
  <c r="R219" i="64"/>
  <c r="S219" i="64" s="1"/>
  <c r="R218" i="64"/>
  <c r="S218" i="64" s="1"/>
  <c r="R217" i="64"/>
  <c r="S217" i="64" s="1"/>
  <c r="R216" i="64"/>
  <c r="S216" i="64" s="1"/>
  <c r="R215" i="64"/>
  <c r="S215" i="64" s="1"/>
  <c r="R213" i="64"/>
  <c r="S213" i="64" s="1"/>
  <c r="R212" i="64"/>
  <c r="S212" i="64" s="1"/>
  <c r="R211" i="64"/>
  <c r="S211" i="64" s="1"/>
  <c r="R210" i="64"/>
  <c r="S210" i="64" s="1"/>
  <c r="R209" i="64"/>
  <c r="S209" i="64" s="1"/>
  <c r="R208" i="64"/>
  <c r="S208" i="64" s="1"/>
  <c r="R207" i="64"/>
  <c r="S207" i="64" s="1"/>
  <c r="R206" i="64"/>
  <c r="S206" i="64" s="1"/>
  <c r="R205" i="64"/>
  <c r="S205" i="64" s="1"/>
  <c r="R204" i="64"/>
  <c r="S204" i="64" s="1"/>
  <c r="R203" i="64"/>
  <c r="S203" i="64" s="1"/>
  <c r="R202" i="64"/>
  <c r="S202" i="64" s="1"/>
  <c r="R201" i="64"/>
  <c r="S201" i="64" s="1"/>
  <c r="R200" i="64"/>
  <c r="S200" i="64" s="1"/>
  <c r="R199" i="64"/>
  <c r="S199" i="64" s="1"/>
  <c r="R198" i="64"/>
  <c r="S198" i="64" s="1"/>
  <c r="R197" i="64"/>
  <c r="S197" i="64" s="1"/>
  <c r="R196" i="64"/>
  <c r="S196" i="64" s="1"/>
  <c r="R195" i="64"/>
  <c r="S195" i="64" s="1"/>
  <c r="R194" i="64"/>
  <c r="S194" i="64" s="1"/>
  <c r="R193" i="64"/>
  <c r="S193" i="64" s="1"/>
  <c r="R192" i="64"/>
  <c r="S192" i="64" s="1"/>
  <c r="R191" i="64"/>
  <c r="S191" i="64" s="1"/>
  <c r="R190" i="64"/>
  <c r="S190" i="64" s="1"/>
  <c r="R189" i="64"/>
  <c r="S189" i="64" s="1"/>
  <c r="R188" i="64"/>
  <c r="S188" i="64" s="1"/>
  <c r="R187" i="64"/>
  <c r="S187" i="64" s="1"/>
  <c r="R186" i="64"/>
  <c r="S186" i="64" s="1"/>
  <c r="R184" i="64"/>
  <c r="S184" i="64" s="1"/>
  <c r="R183" i="64"/>
  <c r="S183" i="64" s="1"/>
  <c r="R182" i="64"/>
  <c r="S182" i="64" s="1"/>
  <c r="R180" i="64"/>
  <c r="S180" i="64" s="1"/>
  <c r="R179" i="64"/>
  <c r="S179" i="64" s="1"/>
  <c r="R178" i="64"/>
  <c r="S178" i="64" s="1"/>
  <c r="M244" i="64"/>
  <c r="N244" i="64" s="1"/>
  <c r="M243" i="64"/>
  <c r="N243" i="64" s="1"/>
  <c r="M242" i="64"/>
  <c r="N242" i="64" s="1"/>
  <c r="M241" i="64"/>
  <c r="N241" i="64" s="1"/>
  <c r="M239" i="64"/>
  <c r="N239" i="64" s="1"/>
  <c r="M238" i="64"/>
  <c r="N238" i="64" s="1"/>
  <c r="M237" i="64"/>
  <c r="N237" i="64" s="1"/>
  <c r="M236" i="64"/>
  <c r="N236" i="64" s="1"/>
  <c r="M235" i="64"/>
  <c r="N235" i="64" s="1"/>
  <c r="M234" i="64"/>
  <c r="N234" i="64" s="1"/>
  <c r="M233" i="64"/>
  <c r="N233" i="64" s="1"/>
  <c r="M232" i="64"/>
  <c r="N232" i="64" s="1"/>
  <c r="M231" i="64"/>
  <c r="N231" i="64" s="1"/>
  <c r="M230" i="64"/>
  <c r="N230" i="64" s="1"/>
  <c r="M229" i="64"/>
  <c r="N229" i="64" s="1"/>
  <c r="M228" i="64"/>
  <c r="N228" i="64" s="1"/>
  <c r="M227" i="64"/>
  <c r="N227" i="64" s="1"/>
  <c r="M226" i="64"/>
  <c r="N226" i="64" s="1"/>
  <c r="M225" i="64"/>
  <c r="N225" i="64" s="1"/>
  <c r="M224" i="64"/>
  <c r="N224" i="64" s="1"/>
  <c r="M223" i="64"/>
  <c r="N223" i="64" s="1"/>
  <c r="M222" i="64"/>
  <c r="N222" i="64" s="1"/>
  <c r="M221" i="64"/>
  <c r="N221" i="64" s="1"/>
  <c r="M220" i="64"/>
  <c r="N220" i="64" s="1"/>
  <c r="M219" i="64"/>
  <c r="N219" i="64" s="1"/>
  <c r="M218" i="64"/>
  <c r="N218" i="64" s="1"/>
  <c r="M217" i="64"/>
  <c r="N217" i="64" s="1"/>
  <c r="M216" i="64"/>
  <c r="N216" i="64" s="1"/>
  <c r="M215" i="64"/>
  <c r="N215" i="64" s="1"/>
  <c r="M213" i="64"/>
  <c r="N213" i="64" s="1"/>
  <c r="M212" i="64"/>
  <c r="N212" i="64" s="1"/>
  <c r="M211" i="64"/>
  <c r="N211" i="64" s="1"/>
  <c r="M210" i="64"/>
  <c r="N210" i="64" s="1"/>
  <c r="M209" i="64"/>
  <c r="N209" i="64" s="1"/>
  <c r="M208" i="64"/>
  <c r="N208" i="64" s="1"/>
  <c r="M207" i="64"/>
  <c r="N207" i="64" s="1"/>
  <c r="M206" i="64"/>
  <c r="N206" i="64" s="1"/>
  <c r="M205" i="64"/>
  <c r="N205" i="64" s="1"/>
  <c r="M204" i="64"/>
  <c r="N204" i="64" s="1"/>
  <c r="M203" i="64"/>
  <c r="N203" i="64" s="1"/>
  <c r="M202" i="64"/>
  <c r="N202" i="64" s="1"/>
  <c r="M201" i="64"/>
  <c r="N201" i="64" s="1"/>
  <c r="M200" i="64"/>
  <c r="N200" i="64" s="1"/>
  <c r="M199" i="64"/>
  <c r="N199" i="64" s="1"/>
  <c r="M198" i="64"/>
  <c r="N198" i="64" s="1"/>
  <c r="M197" i="64"/>
  <c r="N197" i="64" s="1"/>
  <c r="M196" i="64"/>
  <c r="N196" i="64" s="1"/>
  <c r="M195" i="64"/>
  <c r="N195" i="64" s="1"/>
  <c r="M194" i="64"/>
  <c r="N194" i="64" s="1"/>
  <c r="M193" i="64"/>
  <c r="N193" i="64" s="1"/>
  <c r="M192" i="64"/>
  <c r="N192" i="64" s="1"/>
  <c r="M191" i="64"/>
  <c r="N191" i="64" s="1"/>
  <c r="M190" i="64"/>
  <c r="N190" i="64" s="1"/>
  <c r="M189" i="64"/>
  <c r="N189" i="64" s="1"/>
  <c r="M188" i="64"/>
  <c r="N188" i="64" s="1"/>
  <c r="M187" i="64"/>
  <c r="N187" i="64" s="1"/>
  <c r="M186" i="64"/>
  <c r="N186" i="64" s="1"/>
  <c r="M184" i="64"/>
  <c r="N184" i="64" s="1"/>
  <c r="M183" i="64"/>
  <c r="N183" i="64" s="1"/>
  <c r="M182" i="64"/>
  <c r="N182" i="64" s="1"/>
  <c r="M180" i="64"/>
  <c r="N180" i="64" s="1"/>
  <c r="M179" i="64"/>
  <c r="N179" i="64" s="1"/>
  <c r="M178" i="64"/>
  <c r="N178" i="64" s="1"/>
  <c r="O91" i="64"/>
  <c r="O90" i="64"/>
  <c r="O96" i="64"/>
  <c r="O95" i="64"/>
  <c r="O94" i="64"/>
  <c r="O93" i="64"/>
  <c r="J91" i="64"/>
  <c r="J90" i="64"/>
  <c r="J96" i="64"/>
  <c r="J95" i="64"/>
  <c r="J94" i="64"/>
  <c r="J93" i="64"/>
  <c r="O297" i="63"/>
  <c r="O295" i="63"/>
  <c r="O294" i="63"/>
  <c r="O291" i="63"/>
  <c r="J297" i="63"/>
  <c r="J295" i="63"/>
  <c r="J294" i="63"/>
  <c r="J292" i="63"/>
  <c r="J291" i="63"/>
  <c r="J213" i="63"/>
  <c r="J212" i="63"/>
  <c r="J218" i="63"/>
  <c r="J216" i="63"/>
  <c r="J215" i="63"/>
  <c r="O213" i="63"/>
  <c r="O212" i="63"/>
  <c r="O218" i="63"/>
  <c r="O216" i="63"/>
  <c r="O215" i="63"/>
  <c r="O133" i="63"/>
  <c r="O139" i="63"/>
  <c r="O138" i="63"/>
  <c r="O136" i="63"/>
  <c r="J138" i="63"/>
  <c r="J136" i="63"/>
  <c r="J133" i="63"/>
  <c r="J139" i="63"/>
  <c r="J168" i="62"/>
  <c r="J174" i="62"/>
  <c r="J173" i="62"/>
  <c r="J171" i="62"/>
  <c r="O174" i="62"/>
  <c r="O173" i="62"/>
  <c r="O95" i="62"/>
  <c r="O92" i="62"/>
  <c r="J95" i="62"/>
  <c r="J92" i="62"/>
  <c r="J175" i="61"/>
  <c r="J174" i="61"/>
  <c r="J172" i="61"/>
  <c r="J171" i="61"/>
  <c r="J170" i="61"/>
  <c r="J169" i="61"/>
  <c r="O175" i="61"/>
  <c r="O174" i="61"/>
  <c r="O172" i="61"/>
  <c r="O171" i="61"/>
  <c r="O170" i="61"/>
  <c r="O169" i="61"/>
  <c r="O96" i="61"/>
  <c r="O95" i="61"/>
  <c r="O90" i="61"/>
  <c r="J96" i="61"/>
  <c r="J95" i="61"/>
  <c r="J93" i="61"/>
  <c r="J91" i="61"/>
  <c r="J90" i="61"/>
  <c r="O175" i="60"/>
  <c r="O174" i="60"/>
  <c r="O172" i="60"/>
  <c r="O169" i="60"/>
  <c r="J175" i="60"/>
  <c r="J174" i="60"/>
  <c r="J172" i="60"/>
  <c r="J169" i="60"/>
  <c r="O96" i="60"/>
  <c r="O93" i="60"/>
  <c r="J96" i="60"/>
  <c r="J93" i="60"/>
  <c r="J90" i="60"/>
  <c r="O175" i="59"/>
  <c r="O174" i="59"/>
  <c r="O172" i="59"/>
  <c r="O169" i="59"/>
  <c r="J175" i="59"/>
  <c r="J174" i="59"/>
  <c r="J172" i="59"/>
  <c r="J169" i="59"/>
  <c r="O96" i="59"/>
  <c r="O95" i="59"/>
  <c r="J95" i="59"/>
  <c r="J96" i="59"/>
  <c r="O175" i="58"/>
  <c r="O174" i="58"/>
  <c r="J175" i="58"/>
  <c r="J174" i="58"/>
  <c r="O95" i="58"/>
  <c r="J95" i="58"/>
  <c r="O96" i="58"/>
  <c r="J96" i="58"/>
  <c r="N172" i="64" l="1"/>
  <c r="S172" i="64"/>
  <c r="S175" i="64"/>
  <c r="S170" i="64"/>
  <c r="S169" i="64"/>
  <c r="N175" i="64"/>
  <c r="N170" i="64"/>
  <c r="O166" i="64"/>
  <c r="J166" i="64"/>
  <c r="R165" i="66" l="1"/>
  <c r="S165" i="66" s="1"/>
  <c r="R164" i="66"/>
  <c r="S164" i="66" s="1"/>
  <c r="R163" i="66"/>
  <c r="S163" i="66" s="1"/>
  <c r="R162" i="66"/>
  <c r="S162" i="66" s="1"/>
  <c r="R160" i="66"/>
  <c r="S160" i="66" s="1"/>
  <c r="R159" i="66"/>
  <c r="S159" i="66" s="1"/>
  <c r="R158" i="66"/>
  <c r="S158" i="66" s="1"/>
  <c r="R157" i="66"/>
  <c r="S157" i="66" s="1"/>
  <c r="R156" i="66"/>
  <c r="S156" i="66" s="1"/>
  <c r="R155" i="66"/>
  <c r="S155" i="66" s="1"/>
  <c r="R154" i="66"/>
  <c r="S154" i="66" s="1"/>
  <c r="R153" i="66"/>
  <c r="S153" i="66" s="1"/>
  <c r="R152" i="66"/>
  <c r="S152" i="66" s="1"/>
  <c r="R151" i="66"/>
  <c r="S151" i="66" s="1"/>
  <c r="R150" i="66"/>
  <c r="S150" i="66" s="1"/>
  <c r="R149" i="66"/>
  <c r="S149" i="66" s="1"/>
  <c r="R148" i="66"/>
  <c r="S148" i="66" s="1"/>
  <c r="R147" i="66"/>
  <c r="S147" i="66" s="1"/>
  <c r="R146" i="66"/>
  <c r="S146" i="66" s="1"/>
  <c r="R145" i="66"/>
  <c r="S145" i="66" s="1"/>
  <c r="R144" i="66"/>
  <c r="S144" i="66" s="1"/>
  <c r="R143" i="66"/>
  <c r="S143" i="66" s="1"/>
  <c r="R142" i="66"/>
  <c r="S142" i="66" s="1"/>
  <c r="R141" i="66"/>
  <c r="S141" i="66" s="1"/>
  <c r="R140" i="66"/>
  <c r="S140" i="66" s="1"/>
  <c r="R139" i="66"/>
  <c r="S139" i="66" s="1"/>
  <c r="R138" i="66"/>
  <c r="S138" i="66" s="1"/>
  <c r="R137" i="66"/>
  <c r="S137" i="66" s="1"/>
  <c r="R136" i="66"/>
  <c r="S136" i="66" s="1"/>
  <c r="R134" i="66"/>
  <c r="S134" i="66" s="1"/>
  <c r="R133" i="66"/>
  <c r="S133" i="66" s="1"/>
  <c r="R132" i="66"/>
  <c r="S132" i="66" s="1"/>
  <c r="R131" i="66"/>
  <c r="S131" i="66" s="1"/>
  <c r="R130" i="66"/>
  <c r="S130" i="66" s="1"/>
  <c r="R129" i="66"/>
  <c r="S129" i="66" s="1"/>
  <c r="R128" i="66"/>
  <c r="S128" i="66" s="1"/>
  <c r="R127" i="66"/>
  <c r="S127" i="66" s="1"/>
  <c r="R126" i="66"/>
  <c r="S126" i="66" s="1"/>
  <c r="R125" i="66"/>
  <c r="S125" i="66" s="1"/>
  <c r="R124" i="66"/>
  <c r="S124" i="66" s="1"/>
  <c r="R123" i="66"/>
  <c r="S123" i="66" s="1"/>
  <c r="R122" i="66"/>
  <c r="S122" i="66" s="1"/>
  <c r="R121" i="66"/>
  <c r="S121" i="66" s="1"/>
  <c r="R120" i="66"/>
  <c r="S120" i="66" s="1"/>
  <c r="R119" i="66"/>
  <c r="S119" i="66" s="1"/>
  <c r="R118" i="66"/>
  <c r="S118" i="66" s="1"/>
  <c r="R117" i="66"/>
  <c r="S117" i="66" s="1"/>
  <c r="R116" i="66"/>
  <c r="S116" i="66" s="1"/>
  <c r="R115" i="66"/>
  <c r="S115" i="66" s="1"/>
  <c r="R114" i="66"/>
  <c r="S114" i="66" s="1"/>
  <c r="R113" i="66"/>
  <c r="S113" i="66" s="1"/>
  <c r="R112" i="66"/>
  <c r="S112" i="66" s="1"/>
  <c r="R111" i="66"/>
  <c r="S111" i="66" s="1"/>
  <c r="R110" i="66"/>
  <c r="S110" i="66" s="1"/>
  <c r="R109" i="66"/>
  <c r="S109" i="66" s="1"/>
  <c r="R108" i="66"/>
  <c r="S108" i="66" s="1"/>
  <c r="R107" i="66"/>
  <c r="S107" i="66" s="1"/>
  <c r="R105" i="66"/>
  <c r="S105" i="66" s="1"/>
  <c r="R104" i="66"/>
  <c r="S104" i="66" s="1"/>
  <c r="R103" i="66"/>
  <c r="S103" i="66" s="1"/>
  <c r="R101" i="66"/>
  <c r="S101" i="66" s="1"/>
  <c r="R100" i="66"/>
  <c r="S100" i="66" s="1"/>
  <c r="R99" i="66"/>
  <c r="S99" i="66" s="1"/>
  <c r="M165" i="66"/>
  <c r="N165" i="66" s="1"/>
  <c r="M164" i="66"/>
  <c r="N164" i="66" s="1"/>
  <c r="M163" i="66"/>
  <c r="N163" i="66" s="1"/>
  <c r="M162" i="66"/>
  <c r="N162" i="66" s="1"/>
  <c r="M160" i="66"/>
  <c r="N160" i="66" s="1"/>
  <c r="M159" i="66"/>
  <c r="N159" i="66" s="1"/>
  <c r="M158" i="66"/>
  <c r="N158" i="66" s="1"/>
  <c r="M157" i="66"/>
  <c r="N157" i="66" s="1"/>
  <c r="M156" i="66"/>
  <c r="N156" i="66" s="1"/>
  <c r="M155" i="66"/>
  <c r="N155" i="66" s="1"/>
  <c r="M154" i="66"/>
  <c r="N154" i="66" s="1"/>
  <c r="M153" i="66"/>
  <c r="N153" i="66" s="1"/>
  <c r="M152" i="66"/>
  <c r="N152" i="66" s="1"/>
  <c r="M151" i="66"/>
  <c r="N151" i="66" s="1"/>
  <c r="M150" i="66"/>
  <c r="N150" i="66" s="1"/>
  <c r="M149" i="66"/>
  <c r="N149" i="66" s="1"/>
  <c r="M148" i="66"/>
  <c r="N148" i="66" s="1"/>
  <c r="M147" i="66"/>
  <c r="N147" i="66" s="1"/>
  <c r="M146" i="66"/>
  <c r="N146" i="66" s="1"/>
  <c r="M145" i="66"/>
  <c r="N145" i="66" s="1"/>
  <c r="M144" i="66"/>
  <c r="N144" i="66" s="1"/>
  <c r="M143" i="66"/>
  <c r="N143" i="66" s="1"/>
  <c r="M142" i="66"/>
  <c r="N142" i="66" s="1"/>
  <c r="M141" i="66"/>
  <c r="N141" i="66" s="1"/>
  <c r="M140" i="66"/>
  <c r="N140" i="66" s="1"/>
  <c r="M139" i="66"/>
  <c r="N139" i="66" s="1"/>
  <c r="M138" i="66"/>
  <c r="N138" i="66" s="1"/>
  <c r="M137" i="66"/>
  <c r="N137" i="66" s="1"/>
  <c r="M136" i="66"/>
  <c r="N136" i="66" s="1"/>
  <c r="M134" i="66"/>
  <c r="N134" i="66" s="1"/>
  <c r="M133" i="66"/>
  <c r="N133" i="66" s="1"/>
  <c r="M132" i="66"/>
  <c r="N132" i="66" s="1"/>
  <c r="M131" i="66"/>
  <c r="N131" i="66" s="1"/>
  <c r="M130" i="66"/>
  <c r="N130" i="66" s="1"/>
  <c r="M129" i="66"/>
  <c r="N129" i="66" s="1"/>
  <c r="M128" i="66"/>
  <c r="N128" i="66" s="1"/>
  <c r="M127" i="66"/>
  <c r="N127" i="66" s="1"/>
  <c r="M126" i="66"/>
  <c r="N126" i="66" s="1"/>
  <c r="M125" i="66"/>
  <c r="N125" i="66" s="1"/>
  <c r="M124" i="66"/>
  <c r="N124" i="66" s="1"/>
  <c r="M123" i="66"/>
  <c r="N123" i="66" s="1"/>
  <c r="M122" i="66"/>
  <c r="N122" i="66" s="1"/>
  <c r="M121" i="66"/>
  <c r="N121" i="66" s="1"/>
  <c r="M120" i="66"/>
  <c r="N120" i="66" s="1"/>
  <c r="M119" i="66"/>
  <c r="N119" i="66" s="1"/>
  <c r="M118" i="66"/>
  <c r="N118" i="66" s="1"/>
  <c r="M117" i="66"/>
  <c r="N117" i="66" s="1"/>
  <c r="M116" i="66"/>
  <c r="N116" i="66" s="1"/>
  <c r="M115" i="66"/>
  <c r="N115" i="66" s="1"/>
  <c r="M114" i="66"/>
  <c r="N114" i="66" s="1"/>
  <c r="M113" i="66"/>
  <c r="N113" i="66" s="1"/>
  <c r="M112" i="66"/>
  <c r="N112" i="66" s="1"/>
  <c r="M111" i="66"/>
  <c r="N111" i="66" s="1"/>
  <c r="M110" i="66"/>
  <c r="N110" i="66" s="1"/>
  <c r="M109" i="66"/>
  <c r="N109" i="66" s="1"/>
  <c r="M108" i="66"/>
  <c r="N108" i="66" s="1"/>
  <c r="M107" i="66"/>
  <c r="N107" i="66" s="1"/>
  <c r="M105" i="66"/>
  <c r="N105" i="66" s="1"/>
  <c r="M104" i="66"/>
  <c r="N104" i="66" s="1"/>
  <c r="M103" i="66"/>
  <c r="N103" i="66" s="1"/>
  <c r="M101" i="66"/>
  <c r="N101" i="66" s="1"/>
  <c r="M100" i="66"/>
  <c r="N100" i="66" s="1"/>
  <c r="M99" i="66"/>
  <c r="N99" i="66" s="1"/>
  <c r="R244" i="66"/>
  <c r="S244" i="66" s="1"/>
  <c r="R243" i="66"/>
  <c r="S243" i="66" s="1"/>
  <c r="R242" i="66"/>
  <c r="S242" i="66" s="1"/>
  <c r="R241" i="66"/>
  <c r="S241" i="66" s="1"/>
  <c r="R239" i="66"/>
  <c r="S239" i="66" s="1"/>
  <c r="R238" i="66"/>
  <c r="S238" i="66" s="1"/>
  <c r="R237" i="66"/>
  <c r="S237" i="66" s="1"/>
  <c r="R236" i="66"/>
  <c r="S236" i="66" s="1"/>
  <c r="R235" i="66"/>
  <c r="S235" i="66" s="1"/>
  <c r="R234" i="66"/>
  <c r="S234" i="66" s="1"/>
  <c r="R233" i="66"/>
  <c r="S233" i="66" s="1"/>
  <c r="R232" i="66"/>
  <c r="S232" i="66" s="1"/>
  <c r="R231" i="66"/>
  <c r="S231" i="66" s="1"/>
  <c r="R230" i="66"/>
  <c r="S230" i="66" s="1"/>
  <c r="R229" i="66"/>
  <c r="S229" i="66" s="1"/>
  <c r="R228" i="66"/>
  <c r="S228" i="66" s="1"/>
  <c r="R227" i="66"/>
  <c r="S227" i="66" s="1"/>
  <c r="R226" i="66"/>
  <c r="S226" i="66" s="1"/>
  <c r="R225" i="66"/>
  <c r="S225" i="66" s="1"/>
  <c r="R224" i="66"/>
  <c r="S224" i="66" s="1"/>
  <c r="R223" i="66"/>
  <c r="S223" i="66" s="1"/>
  <c r="R222" i="66"/>
  <c r="S222" i="66" s="1"/>
  <c r="R221" i="66"/>
  <c r="S221" i="66" s="1"/>
  <c r="R220" i="66"/>
  <c r="S220" i="66" s="1"/>
  <c r="R219" i="66"/>
  <c r="S219" i="66" s="1"/>
  <c r="R218" i="66"/>
  <c r="S218" i="66" s="1"/>
  <c r="R217" i="66"/>
  <c r="S217" i="66" s="1"/>
  <c r="R216" i="66"/>
  <c r="S216" i="66" s="1"/>
  <c r="R215" i="66"/>
  <c r="S215" i="66" s="1"/>
  <c r="R213" i="66"/>
  <c r="S213" i="66" s="1"/>
  <c r="R212" i="66"/>
  <c r="S212" i="66" s="1"/>
  <c r="R211" i="66"/>
  <c r="S211" i="66" s="1"/>
  <c r="R210" i="66"/>
  <c r="S210" i="66" s="1"/>
  <c r="R209" i="66"/>
  <c r="S209" i="66" s="1"/>
  <c r="R208" i="66"/>
  <c r="S208" i="66" s="1"/>
  <c r="R207" i="66"/>
  <c r="S207" i="66" s="1"/>
  <c r="R206" i="66"/>
  <c r="S206" i="66" s="1"/>
  <c r="R205" i="66"/>
  <c r="S205" i="66" s="1"/>
  <c r="R204" i="66"/>
  <c r="S204" i="66" s="1"/>
  <c r="R203" i="66"/>
  <c r="S203" i="66" s="1"/>
  <c r="R202" i="66"/>
  <c r="S202" i="66" s="1"/>
  <c r="R201" i="66"/>
  <c r="S201" i="66" s="1"/>
  <c r="R200" i="66"/>
  <c r="S200" i="66" s="1"/>
  <c r="R199" i="66"/>
  <c r="S199" i="66" s="1"/>
  <c r="R198" i="66"/>
  <c r="S198" i="66" s="1"/>
  <c r="R197" i="66"/>
  <c r="S197" i="66" s="1"/>
  <c r="R196" i="66"/>
  <c r="S196" i="66" s="1"/>
  <c r="R195" i="66"/>
  <c r="S195" i="66" s="1"/>
  <c r="R194" i="66"/>
  <c r="S194" i="66" s="1"/>
  <c r="R193" i="66"/>
  <c r="S193" i="66" s="1"/>
  <c r="R192" i="66"/>
  <c r="S192" i="66" s="1"/>
  <c r="R191" i="66"/>
  <c r="S191" i="66" s="1"/>
  <c r="R190" i="66"/>
  <c r="S190" i="66" s="1"/>
  <c r="R189" i="66"/>
  <c r="S189" i="66" s="1"/>
  <c r="R188" i="66"/>
  <c r="S188" i="66" s="1"/>
  <c r="R187" i="66"/>
  <c r="S187" i="66" s="1"/>
  <c r="R186" i="66"/>
  <c r="S186" i="66" s="1"/>
  <c r="R184" i="66"/>
  <c r="S184" i="66" s="1"/>
  <c r="R183" i="66"/>
  <c r="S183" i="66" s="1"/>
  <c r="R182" i="66"/>
  <c r="S182" i="66" s="1"/>
  <c r="R180" i="66"/>
  <c r="S180" i="66" s="1"/>
  <c r="R179" i="66"/>
  <c r="S179" i="66" s="1"/>
  <c r="R178" i="66"/>
  <c r="S178" i="66" s="1"/>
  <c r="M244" i="66"/>
  <c r="N244" i="66" s="1"/>
  <c r="M243" i="66"/>
  <c r="N243" i="66" s="1"/>
  <c r="M242" i="66"/>
  <c r="N242" i="66" s="1"/>
  <c r="M241" i="66"/>
  <c r="N241" i="66" s="1"/>
  <c r="M239" i="66"/>
  <c r="N239" i="66" s="1"/>
  <c r="M238" i="66"/>
  <c r="N238" i="66" s="1"/>
  <c r="M237" i="66"/>
  <c r="N237" i="66" s="1"/>
  <c r="M236" i="66"/>
  <c r="N236" i="66" s="1"/>
  <c r="M235" i="66"/>
  <c r="N235" i="66" s="1"/>
  <c r="M234" i="66"/>
  <c r="N234" i="66" s="1"/>
  <c r="M233" i="66"/>
  <c r="N233" i="66" s="1"/>
  <c r="M232" i="66"/>
  <c r="N232" i="66" s="1"/>
  <c r="M231" i="66"/>
  <c r="N231" i="66" s="1"/>
  <c r="M230" i="66"/>
  <c r="N230" i="66" s="1"/>
  <c r="M229" i="66"/>
  <c r="N229" i="66" s="1"/>
  <c r="M228" i="66"/>
  <c r="N228" i="66" s="1"/>
  <c r="M227" i="66"/>
  <c r="N227" i="66" s="1"/>
  <c r="M226" i="66"/>
  <c r="N226" i="66" s="1"/>
  <c r="M225" i="66"/>
  <c r="N225" i="66" s="1"/>
  <c r="M224" i="66"/>
  <c r="N224" i="66" s="1"/>
  <c r="M223" i="66"/>
  <c r="N223" i="66" s="1"/>
  <c r="M222" i="66"/>
  <c r="N222" i="66" s="1"/>
  <c r="M221" i="66"/>
  <c r="N221" i="66" s="1"/>
  <c r="M220" i="66"/>
  <c r="N220" i="66" s="1"/>
  <c r="M219" i="66"/>
  <c r="N219" i="66" s="1"/>
  <c r="M218" i="66"/>
  <c r="N218" i="66" s="1"/>
  <c r="M217" i="66"/>
  <c r="N217" i="66" s="1"/>
  <c r="M216" i="66"/>
  <c r="N216" i="66" s="1"/>
  <c r="M215" i="66"/>
  <c r="N215" i="66" s="1"/>
  <c r="M213" i="66"/>
  <c r="N213" i="66" s="1"/>
  <c r="M212" i="66"/>
  <c r="N212" i="66" s="1"/>
  <c r="M211" i="66"/>
  <c r="N211" i="66" s="1"/>
  <c r="M210" i="66"/>
  <c r="N210" i="66" s="1"/>
  <c r="M209" i="66"/>
  <c r="N209" i="66" s="1"/>
  <c r="M208" i="66"/>
  <c r="N208" i="66" s="1"/>
  <c r="M207" i="66"/>
  <c r="N207" i="66" s="1"/>
  <c r="M206" i="66"/>
  <c r="N206" i="66" s="1"/>
  <c r="M205" i="66"/>
  <c r="N205" i="66" s="1"/>
  <c r="M204" i="66"/>
  <c r="N204" i="66" s="1"/>
  <c r="M203" i="66"/>
  <c r="N203" i="66" s="1"/>
  <c r="M202" i="66"/>
  <c r="N202" i="66" s="1"/>
  <c r="M201" i="66"/>
  <c r="N201" i="66" s="1"/>
  <c r="M200" i="66"/>
  <c r="N200" i="66" s="1"/>
  <c r="M199" i="66"/>
  <c r="N199" i="66" s="1"/>
  <c r="M198" i="66"/>
  <c r="N198" i="66" s="1"/>
  <c r="M197" i="66"/>
  <c r="N197" i="66" s="1"/>
  <c r="M196" i="66"/>
  <c r="N196" i="66" s="1"/>
  <c r="M195" i="66"/>
  <c r="N195" i="66" s="1"/>
  <c r="M194" i="66"/>
  <c r="N194" i="66" s="1"/>
  <c r="M193" i="66"/>
  <c r="N193" i="66" s="1"/>
  <c r="M192" i="66"/>
  <c r="N192" i="66" s="1"/>
  <c r="M191" i="66"/>
  <c r="N191" i="66" s="1"/>
  <c r="M190" i="66"/>
  <c r="N190" i="66" s="1"/>
  <c r="M189" i="66"/>
  <c r="N189" i="66" s="1"/>
  <c r="M188" i="66"/>
  <c r="N188" i="66" s="1"/>
  <c r="M187" i="66"/>
  <c r="N187" i="66" s="1"/>
  <c r="M186" i="66"/>
  <c r="N186" i="66" s="1"/>
  <c r="M184" i="66"/>
  <c r="N184" i="66" s="1"/>
  <c r="M183" i="66"/>
  <c r="N183" i="66" s="1"/>
  <c r="M182" i="66"/>
  <c r="N182" i="66" s="1"/>
  <c r="M180" i="66"/>
  <c r="N180" i="66" s="1"/>
  <c r="M179" i="66"/>
  <c r="N179" i="66" s="1"/>
  <c r="M178" i="66"/>
  <c r="N178" i="66" s="1"/>
  <c r="H244" i="66"/>
  <c r="I244" i="66" s="1"/>
  <c r="H243" i="66"/>
  <c r="I243" i="66" s="1"/>
  <c r="H242" i="66"/>
  <c r="I242" i="66" s="1"/>
  <c r="H241" i="66"/>
  <c r="I241" i="66" s="1"/>
  <c r="H239" i="66"/>
  <c r="I239" i="66" s="1"/>
  <c r="H238" i="66"/>
  <c r="I238" i="66" s="1"/>
  <c r="H237" i="66"/>
  <c r="I237" i="66" s="1"/>
  <c r="H236" i="66"/>
  <c r="I236" i="66" s="1"/>
  <c r="H235" i="66"/>
  <c r="I235" i="66" s="1"/>
  <c r="H234" i="66"/>
  <c r="I234" i="66" s="1"/>
  <c r="H233" i="66"/>
  <c r="I233" i="66" s="1"/>
  <c r="H232" i="66"/>
  <c r="I232" i="66" s="1"/>
  <c r="H231" i="66"/>
  <c r="I231" i="66" s="1"/>
  <c r="H230" i="66"/>
  <c r="I230" i="66" s="1"/>
  <c r="H229" i="66"/>
  <c r="I229" i="66" s="1"/>
  <c r="H228" i="66"/>
  <c r="I228" i="66" s="1"/>
  <c r="H227" i="66"/>
  <c r="I227" i="66" s="1"/>
  <c r="H226" i="66"/>
  <c r="I226" i="66" s="1"/>
  <c r="H225" i="66"/>
  <c r="I225" i="66" s="1"/>
  <c r="H224" i="66"/>
  <c r="I224" i="66" s="1"/>
  <c r="H223" i="66"/>
  <c r="I223" i="66" s="1"/>
  <c r="H222" i="66"/>
  <c r="I222" i="66" s="1"/>
  <c r="H221" i="66"/>
  <c r="I221" i="66" s="1"/>
  <c r="H220" i="66"/>
  <c r="I220" i="66" s="1"/>
  <c r="H219" i="66"/>
  <c r="I219" i="66" s="1"/>
  <c r="H218" i="66"/>
  <c r="I218" i="66" s="1"/>
  <c r="H217" i="66"/>
  <c r="I217" i="66" s="1"/>
  <c r="H216" i="66"/>
  <c r="I216" i="66" s="1"/>
  <c r="H215" i="66"/>
  <c r="I215" i="66" s="1"/>
  <c r="H213" i="66"/>
  <c r="I213" i="66" s="1"/>
  <c r="H212" i="66"/>
  <c r="I212" i="66" s="1"/>
  <c r="H211" i="66"/>
  <c r="I211" i="66" s="1"/>
  <c r="H210" i="66"/>
  <c r="I210" i="66" s="1"/>
  <c r="H209" i="66"/>
  <c r="I209" i="66" s="1"/>
  <c r="H208" i="66"/>
  <c r="I208" i="66" s="1"/>
  <c r="H207" i="66"/>
  <c r="I207" i="66" s="1"/>
  <c r="H206" i="66"/>
  <c r="I206" i="66" s="1"/>
  <c r="H205" i="66"/>
  <c r="I205" i="66" s="1"/>
  <c r="H204" i="66"/>
  <c r="I204" i="66" s="1"/>
  <c r="H203" i="66"/>
  <c r="I203" i="66" s="1"/>
  <c r="H202" i="66"/>
  <c r="I202" i="66" s="1"/>
  <c r="H201" i="66"/>
  <c r="I201" i="66" s="1"/>
  <c r="H200" i="66"/>
  <c r="I200" i="66" s="1"/>
  <c r="H199" i="66"/>
  <c r="I199" i="66" s="1"/>
  <c r="H198" i="66"/>
  <c r="I198" i="66" s="1"/>
  <c r="H197" i="66"/>
  <c r="I197" i="66" s="1"/>
  <c r="H196" i="66"/>
  <c r="I196" i="66" s="1"/>
  <c r="H195" i="66"/>
  <c r="I195" i="66" s="1"/>
  <c r="H194" i="66"/>
  <c r="I194" i="66" s="1"/>
  <c r="H193" i="66"/>
  <c r="I193" i="66" s="1"/>
  <c r="H192" i="66"/>
  <c r="I192" i="66" s="1"/>
  <c r="H191" i="66"/>
  <c r="I191" i="66" s="1"/>
  <c r="H190" i="66"/>
  <c r="I190" i="66" s="1"/>
  <c r="H189" i="66"/>
  <c r="I189" i="66" s="1"/>
  <c r="H188" i="66"/>
  <c r="I188" i="66" s="1"/>
  <c r="H187" i="66"/>
  <c r="I187" i="66" s="1"/>
  <c r="H186" i="66"/>
  <c r="I186" i="66" s="1"/>
  <c r="H184" i="66"/>
  <c r="I184" i="66" s="1"/>
  <c r="H183" i="66"/>
  <c r="I183" i="66" s="1"/>
  <c r="H182" i="66"/>
  <c r="I182" i="66" s="1"/>
  <c r="H180" i="66"/>
  <c r="I180" i="66" s="1"/>
  <c r="H179" i="66"/>
  <c r="I179" i="66" s="1"/>
  <c r="H178" i="66"/>
  <c r="I178" i="66" s="1"/>
  <c r="H165" i="66"/>
  <c r="I165" i="66" s="1"/>
  <c r="H164" i="66"/>
  <c r="I164" i="66" s="1"/>
  <c r="H163" i="66"/>
  <c r="I163" i="66" s="1"/>
  <c r="H162" i="66"/>
  <c r="I162" i="66" s="1"/>
  <c r="H160" i="66"/>
  <c r="I160" i="66" s="1"/>
  <c r="H159" i="66"/>
  <c r="I159" i="66" s="1"/>
  <c r="H158" i="66"/>
  <c r="I158" i="66" s="1"/>
  <c r="H157" i="66"/>
  <c r="I157" i="66" s="1"/>
  <c r="H156" i="66"/>
  <c r="I156" i="66" s="1"/>
  <c r="H155" i="66"/>
  <c r="I155" i="66" s="1"/>
  <c r="H154" i="66"/>
  <c r="I154" i="66" s="1"/>
  <c r="H153" i="66"/>
  <c r="I153" i="66" s="1"/>
  <c r="H152" i="66"/>
  <c r="I152" i="66" s="1"/>
  <c r="H151" i="66"/>
  <c r="I151" i="66" s="1"/>
  <c r="H150" i="66"/>
  <c r="I150" i="66" s="1"/>
  <c r="H149" i="66"/>
  <c r="I149" i="66" s="1"/>
  <c r="H148" i="66"/>
  <c r="I148" i="66" s="1"/>
  <c r="H147" i="66"/>
  <c r="I147" i="66" s="1"/>
  <c r="H146" i="66"/>
  <c r="I146" i="66" s="1"/>
  <c r="H145" i="66"/>
  <c r="I145" i="66" s="1"/>
  <c r="H144" i="66"/>
  <c r="I144" i="66" s="1"/>
  <c r="H143" i="66"/>
  <c r="I143" i="66" s="1"/>
  <c r="H142" i="66"/>
  <c r="I142" i="66" s="1"/>
  <c r="H141" i="66"/>
  <c r="I141" i="66" s="1"/>
  <c r="H140" i="66"/>
  <c r="I140" i="66" s="1"/>
  <c r="H139" i="66"/>
  <c r="I139" i="66" s="1"/>
  <c r="H138" i="66"/>
  <c r="I138" i="66" s="1"/>
  <c r="H137" i="66"/>
  <c r="I137" i="66" s="1"/>
  <c r="H136" i="66"/>
  <c r="I136" i="66" s="1"/>
  <c r="H134" i="66"/>
  <c r="I134" i="66" s="1"/>
  <c r="H133" i="66"/>
  <c r="I133" i="66" s="1"/>
  <c r="H132" i="66"/>
  <c r="I132" i="66" s="1"/>
  <c r="H131" i="66"/>
  <c r="I131" i="66" s="1"/>
  <c r="H130" i="66"/>
  <c r="I130" i="66" s="1"/>
  <c r="H129" i="66"/>
  <c r="I129" i="66" s="1"/>
  <c r="H128" i="66"/>
  <c r="I128" i="66" s="1"/>
  <c r="H127" i="66"/>
  <c r="I127" i="66" s="1"/>
  <c r="H126" i="66"/>
  <c r="I126" i="66" s="1"/>
  <c r="H125" i="66"/>
  <c r="I125" i="66" s="1"/>
  <c r="H124" i="66"/>
  <c r="I124" i="66" s="1"/>
  <c r="H123" i="66"/>
  <c r="I123" i="66" s="1"/>
  <c r="H122" i="66"/>
  <c r="I122" i="66" s="1"/>
  <c r="H121" i="66"/>
  <c r="I121" i="66" s="1"/>
  <c r="H120" i="66"/>
  <c r="I120" i="66" s="1"/>
  <c r="H119" i="66"/>
  <c r="I119" i="66" s="1"/>
  <c r="H118" i="66"/>
  <c r="I118" i="66" s="1"/>
  <c r="H117" i="66"/>
  <c r="I117" i="66" s="1"/>
  <c r="H116" i="66"/>
  <c r="I116" i="66" s="1"/>
  <c r="H115" i="66"/>
  <c r="I115" i="66" s="1"/>
  <c r="H114" i="66"/>
  <c r="I114" i="66" s="1"/>
  <c r="H113" i="66"/>
  <c r="I113" i="66" s="1"/>
  <c r="H112" i="66"/>
  <c r="I112" i="66" s="1"/>
  <c r="H111" i="66"/>
  <c r="I111" i="66" s="1"/>
  <c r="H110" i="66"/>
  <c r="I110" i="66" s="1"/>
  <c r="H109" i="66"/>
  <c r="I109" i="66" s="1"/>
  <c r="H108" i="66"/>
  <c r="I108" i="66" s="1"/>
  <c r="H107" i="66"/>
  <c r="I107" i="66" s="1"/>
  <c r="H105" i="66"/>
  <c r="I105" i="66" s="1"/>
  <c r="H104" i="66"/>
  <c r="I104" i="66" s="1"/>
  <c r="H103" i="66"/>
  <c r="I103" i="66" s="1"/>
  <c r="H101" i="66"/>
  <c r="I101" i="66" s="1"/>
  <c r="H100" i="66"/>
  <c r="I100" i="66" s="1"/>
  <c r="H99" i="66"/>
  <c r="I99" i="66" s="1"/>
  <c r="R79" i="66"/>
  <c r="S79" i="66" s="1"/>
  <c r="R78" i="66"/>
  <c r="S78" i="66" s="1"/>
  <c r="R77" i="66"/>
  <c r="S77" i="66" s="1"/>
  <c r="R76" i="66"/>
  <c r="S76" i="66" s="1"/>
  <c r="R75" i="66"/>
  <c r="S75" i="66" s="1"/>
  <c r="R74" i="66"/>
  <c r="S74" i="66" s="1"/>
  <c r="R73" i="66"/>
  <c r="S73" i="66" s="1"/>
  <c r="R72" i="66"/>
  <c r="S72" i="66" s="1"/>
  <c r="R71" i="66"/>
  <c r="S71" i="66" s="1"/>
  <c r="R70" i="66"/>
  <c r="S70" i="66" s="1"/>
  <c r="R69" i="66"/>
  <c r="S69" i="66" s="1"/>
  <c r="R68" i="66"/>
  <c r="S68" i="66" s="1"/>
  <c r="R67" i="66"/>
  <c r="S67" i="66" s="1"/>
  <c r="R66" i="66"/>
  <c r="S66" i="66" s="1"/>
  <c r="R65" i="66"/>
  <c r="S65" i="66" s="1"/>
  <c r="R64" i="66"/>
  <c r="S64" i="66" s="1"/>
  <c r="R63" i="66"/>
  <c r="S63" i="66" s="1"/>
  <c r="R62" i="66"/>
  <c r="S62" i="66" s="1"/>
  <c r="R61" i="66"/>
  <c r="S61" i="66" s="1"/>
  <c r="R60" i="66"/>
  <c r="S60" i="66" s="1"/>
  <c r="R59" i="66"/>
  <c r="S59" i="66" s="1"/>
  <c r="R58" i="66"/>
  <c r="S58" i="66" s="1"/>
  <c r="R57" i="66"/>
  <c r="S57" i="66" s="1"/>
  <c r="R56" i="66"/>
  <c r="S56" i="66" s="1"/>
  <c r="R54" i="66"/>
  <c r="S54" i="66" s="1"/>
  <c r="R53" i="66"/>
  <c r="S53" i="66" s="1"/>
  <c r="R52" i="66"/>
  <c r="S52" i="66" s="1"/>
  <c r="M79" i="66"/>
  <c r="N79" i="66" s="1"/>
  <c r="M78" i="66"/>
  <c r="N78" i="66" s="1"/>
  <c r="M77" i="66"/>
  <c r="N77" i="66" s="1"/>
  <c r="M76" i="66"/>
  <c r="N76" i="66" s="1"/>
  <c r="M75" i="66"/>
  <c r="N75" i="66" s="1"/>
  <c r="M74" i="66"/>
  <c r="N74" i="66" s="1"/>
  <c r="M73" i="66"/>
  <c r="N73" i="66" s="1"/>
  <c r="M72" i="66"/>
  <c r="N72" i="66" s="1"/>
  <c r="M71" i="66"/>
  <c r="N71" i="66" s="1"/>
  <c r="M70" i="66"/>
  <c r="N70" i="66" s="1"/>
  <c r="M69" i="66"/>
  <c r="N69" i="66" s="1"/>
  <c r="M68" i="66"/>
  <c r="N68" i="66" s="1"/>
  <c r="M67" i="66"/>
  <c r="N67" i="66" s="1"/>
  <c r="M66" i="66"/>
  <c r="N66" i="66" s="1"/>
  <c r="M65" i="66"/>
  <c r="N65" i="66" s="1"/>
  <c r="M64" i="66"/>
  <c r="N64" i="66" s="1"/>
  <c r="M63" i="66"/>
  <c r="N63" i="66" s="1"/>
  <c r="M62" i="66"/>
  <c r="N62" i="66" s="1"/>
  <c r="M61" i="66"/>
  <c r="N61" i="66" s="1"/>
  <c r="M60" i="66"/>
  <c r="N60" i="66" s="1"/>
  <c r="M59" i="66"/>
  <c r="N59" i="66" s="1"/>
  <c r="M58" i="66"/>
  <c r="N58" i="66" s="1"/>
  <c r="M57" i="66"/>
  <c r="N57" i="66" s="1"/>
  <c r="M56" i="66"/>
  <c r="N56" i="66" s="1"/>
  <c r="M54" i="66"/>
  <c r="N54" i="66" s="1"/>
  <c r="M53" i="66"/>
  <c r="N53" i="66" s="1"/>
  <c r="M52" i="66"/>
  <c r="N52" i="66" s="1"/>
  <c r="H79" i="66"/>
  <c r="I79" i="66" s="1"/>
  <c r="H78" i="66"/>
  <c r="I78" i="66" s="1"/>
  <c r="H77" i="66"/>
  <c r="I77" i="66" s="1"/>
  <c r="H76" i="66"/>
  <c r="I76" i="66" s="1"/>
  <c r="H75" i="66"/>
  <c r="I75" i="66" s="1"/>
  <c r="H74" i="66"/>
  <c r="I74" i="66" s="1"/>
  <c r="H73" i="66"/>
  <c r="I73" i="66" s="1"/>
  <c r="H72" i="66"/>
  <c r="I72" i="66" s="1"/>
  <c r="H71" i="66"/>
  <c r="I71" i="66" s="1"/>
  <c r="H70" i="66"/>
  <c r="I70" i="66" s="1"/>
  <c r="H69" i="66"/>
  <c r="I69" i="66" s="1"/>
  <c r="H68" i="66"/>
  <c r="I68" i="66" s="1"/>
  <c r="H67" i="66"/>
  <c r="I67" i="66" s="1"/>
  <c r="H66" i="66"/>
  <c r="I66" i="66" s="1"/>
  <c r="H65" i="66"/>
  <c r="I65" i="66" s="1"/>
  <c r="H64" i="66"/>
  <c r="I64" i="66" s="1"/>
  <c r="H63" i="66"/>
  <c r="I63" i="66" s="1"/>
  <c r="H62" i="66"/>
  <c r="I62" i="66" s="1"/>
  <c r="H61" i="66"/>
  <c r="I61" i="66" s="1"/>
  <c r="H60" i="66"/>
  <c r="I60" i="66" s="1"/>
  <c r="H59" i="66"/>
  <c r="I59" i="66" s="1"/>
  <c r="H58" i="66"/>
  <c r="I58" i="66" s="1"/>
  <c r="H57" i="66"/>
  <c r="I57" i="66" s="1"/>
  <c r="H56" i="66"/>
  <c r="I56" i="66" s="1"/>
  <c r="H54" i="66"/>
  <c r="I54" i="66" s="1"/>
  <c r="H53" i="66"/>
  <c r="I53" i="66" s="1"/>
  <c r="H52" i="66"/>
  <c r="I52" i="66" s="1"/>
  <c r="R36" i="66"/>
  <c r="S36" i="66" s="1"/>
  <c r="R35" i="66"/>
  <c r="S35" i="66" s="1"/>
  <c r="R34" i="66"/>
  <c r="S34" i="66" s="1"/>
  <c r="R33" i="66"/>
  <c r="S33" i="66" s="1"/>
  <c r="R32" i="66"/>
  <c r="S32" i="66" s="1"/>
  <c r="R31" i="66"/>
  <c r="S31" i="66" s="1"/>
  <c r="R30" i="66"/>
  <c r="S30" i="66" s="1"/>
  <c r="R29" i="66"/>
  <c r="S29" i="66" s="1"/>
  <c r="R28" i="66"/>
  <c r="S28" i="66" s="1"/>
  <c r="R27" i="66"/>
  <c r="S27" i="66" s="1"/>
  <c r="R26" i="66"/>
  <c r="S26" i="66" s="1"/>
  <c r="R25" i="66"/>
  <c r="S25" i="66" s="1"/>
  <c r="R24" i="66"/>
  <c r="S24" i="66" s="1"/>
  <c r="R23" i="66"/>
  <c r="S23" i="66" s="1"/>
  <c r="R22" i="66"/>
  <c r="S22" i="66" s="1"/>
  <c r="R21" i="66"/>
  <c r="S21" i="66" s="1"/>
  <c r="R20" i="66"/>
  <c r="S20" i="66" s="1"/>
  <c r="R19" i="66"/>
  <c r="S19" i="66" s="1"/>
  <c r="R18" i="66"/>
  <c r="S18" i="66" s="1"/>
  <c r="R17" i="66"/>
  <c r="S17" i="66" s="1"/>
  <c r="R16" i="66"/>
  <c r="S16" i="66" s="1"/>
  <c r="R15" i="66"/>
  <c r="S15" i="66" s="1"/>
  <c r="R14" i="66"/>
  <c r="S14" i="66" s="1"/>
  <c r="R13" i="66"/>
  <c r="S13" i="66" s="1"/>
  <c r="R11" i="66"/>
  <c r="S11" i="66" s="1"/>
  <c r="R10" i="66"/>
  <c r="S10" i="66" s="1"/>
  <c r="R9" i="66"/>
  <c r="S9" i="66" s="1"/>
  <c r="M36" i="66"/>
  <c r="N36" i="66" s="1"/>
  <c r="M35" i="66"/>
  <c r="N35" i="66" s="1"/>
  <c r="M34" i="66"/>
  <c r="N34" i="66" s="1"/>
  <c r="M33" i="66"/>
  <c r="N33" i="66" s="1"/>
  <c r="M32" i="66"/>
  <c r="N32" i="66" s="1"/>
  <c r="M31" i="66"/>
  <c r="N31" i="66" s="1"/>
  <c r="M30" i="66"/>
  <c r="N30" i="66" s="1"/>
  <c r="M29" i="66"/>
  <c r="N29" i="66" s="1"/>
  <c r="M28" i="66"/>
  <c r="N28" i="66" s="1"/>
  <c r="M27" i="66"/>
  <c r="N27" i="66" s="1"/>
  <c r="M26" i="66"/>
  <c r="N26" i="66" s="1"/>
  <c r="M25" i="66"/>
  <c r="N25" i="66" s="1"/>
  <c r="M24" i="66"/>
  <c r="N24" i="66" s="1"/>
  <c r="M23" i="66"/>
  <c r="N23" i="66" s="1"/>
  <c r="M22" i="66"/>
  <c r="N22" i="66" s="1"/>
  <c r="M21" i="66"/>
  <c r="N21" i="66" s="1"/>
  <c r="M20" i="66"/>
  <c r="N20" i="66" s="1"/>
  <c r="M19" i="66"/>
  <c r="N19" i="66" s="1"/>
  <c r="M18" i="66"/>
  <c r="N18" i="66" s="1"/>
  <c r="M17" i="66"/>
  <c r="N17" i="66" s="1"/>
  <c r="M16" i="66"/>
  <c r="N16" i="66" s="1"/>
  <c r="M15" i="66"/>
  <c r="N15" i="66" s="1"/>
  <c r="M14" i="66"/>
  <c r="N14" i="66" s="1"/>
  <c r="M13" i="66"/>
  <c r="N13" i="66" s="1"/>
  <c r="M11" i="66"/>
  <c r="N11" i="66" s="1"/>
  <c r="M10" i="66"/>
  <c r="N10" i="66" s="1"/>
  <c r="M9" i="66"/>
  <c r="N9" i="66" s="1"/>
  <c r="H36" i="66"/>
  <c r="I36" i="66" s="1"/>
  <c r="H35" i="66"/>
  <c r="I35" i="66" s="1"/>
  <c r="H34" i="66"/>
  <c r="I34" i="66" s="1"/>
  <c r="H33" i="66"/>
  <c r="I33" i="66" s="1"/>
  <c r="H32" i="66"/>
  <c r="I32" i="66" s="1"/>
  <c r="H31" i="66"/>
  <c r="I31" i="66" s="1"/>
  <c r="H30" i="66"/>
  <c r="I30" i="66" s="1"/>
  <c r="H29" i="66"/>
  <c r="I29" i="66" s="1"/>
  <c r="H28" i="66"/>
  <c r="I28" i="66" s="1"/>
  <c r="H27" i="66"/>
  <c r="I27" i="66" s="1"/>
  <c r="H26" i="66"/>
  <c r="I26" i="66" s="1"/>
  <c r="H25" i="66"/>
  <c r="I25" i="66" s="1"/>
  <c r="H24" i="66"/>
  <c r="I24" i="66" s="1"/>
  <c r="H23" i="66"/>
  <c r="I23" i="66" s="1"/>
  <c r="H22" i="66"/>
  <c r="I22" i="66" s="1"/>
  <c r="H21" i="66"/>
  <c r="I21" i="66" s="1"/>
  <c r="H20" i="66"/>
  <c r="I20" i="66" s="1"/>
  <c r="H19" i="66"/>
  <c r="I19" i="66" s="1"/>
  <c r="H18" i="66"/>
  <c r="I18" i="66" s="1"/>
  <c r="H17" i="66"/>
  <c r="I17" i="66" s="1"/>
  <c r="H16" i="66"/>
  <c r="I16" i="66" s="1"/>
  <c r="H15" i="66"/>
  <c r="I15" i="66" s="1"/>
  <c r="H14" i="66"/>
  <c r="I14" i="66" s="1"/>
  <c r="H13" i="66"/>
  <c r="I13" i="66" s="1"/>
  <c r="H11" i="66"/>
  <c r="I11" i="66" s="1"/>
  <c r="H10" i="66"/>
  <c r="I10" i="66" s="1"/>
  <c r="H9" i="66"/>
  <c r="I9" i="66" s="1"/>
  <c r="O50" i="66"/>
  <c r="R244" i="65"/>
  <c r="S244" i="65" s="1"/>
  <c r="R243" i="65"/>
  <c r="S243" i="65" s="1"/>
  <c r="R242" i="65"/>
  <c r="S242" i="65" s="1"/>
  <c r="R241" i="65"/>
  <c r="S241" i="65" s="1"/>
  <c r="R239" i="65"/>
  <c r="S239" i="65" s="1"/>
  <c r="R238" i="65"/>
  <c r="S238" i="65" s="1"/>
  <c r="R237" i="65"/>
  <c r="S237" i="65" s="1"/>
  <c r="R236" i="65"/>
  <c r="S236" i="65" s="1"/>
  <c r="R235" i="65"/>
  <c r="S235" i="65" s="1"/>
  <c r="R234" i="65"/>
  <c r="S234" i="65" s="1"/>
  <c r="R233" i="65"/>
  <c r="S233" i="65" s="1"/>
  <c r="R232" i="65"/>
  <c r="S232" i="65" s="1"/>
  <c r="R231" i="65"/>
  <c r="S231" i="65" s="1"/>
  <c r="R230" i="65"/>
  <c r="S230" i="65" s="1"/>
  <c r="R229" i="65"/>
  <c r="S229" i="65" s="1"/>
  <c r="R228" i="65"/>
  <c r="S228" i="65" s="1"/>
  <c r="R227" i="65"/>
  <c r="S227" i="65" s="1"/>
  <c r="R226" i="65"/>
  <c r="S226" i="65" s="1"/>
  <c r="R225" i="65"/>
  <c r="S225" i="65" s="1"/>
  <c r="R224" i="65"/>
  <c r="S224" i="65" s="1"/>
  <c r="R223" i="65"/>
  <c r="S223" i="65" s="1"/>
  <c r="R222" i="65"/>
  <c r="S222" i="65" s="1"/>
  <c r="R221" i="65"/>
  <c r="S221" i="65" s="1"/>
  <c r="R220" i="65"/>
  <c r="S220" i="65" s="1"/>
  <c r="R219" i="65"/>
  <c r="S219" i="65" s="1"/>
  <c r="R218" i="65"/>
  <c r="S218" i="65" s="1"/>
  <c r="R217" i="65"/>
  <c r="S217" i="65" s="1"/>
  <c r="R216" i="65"/>
  <c r="S216" i="65" s="1"/>
  <c r="R215" i="65"/>
  <c r="S215" i="65" s="1"/>
  <c r="R213" i="65"/>
  <c r="S213" i="65" s="1"/>
  <c r="R212" i="65"/>
  <c r="S212" i="65" s="1"/>
  <c r="R211" i="65"/>
  <c r="S211" i="65" s="1"/>
  <c r="R210" i="65"/>
  <c r="S210" i="65" s="1"/>
  <c r="R209" i="65"/>
  <c r="S209" i="65" s="1"/>
  <c r="R208" i="65"/>
  <c r="S208" i="65" s="1"/>
  <c r="R207" i="65"/>
  <c r="S207" i="65" s="1"/>
  <c r="R206" i="65"/>
  <c r="S206" i="65" s="1"/>
  <c r="R205" i="65"/>
  <c r="S205" i="65" s="1"/>
  <c r="R204" i="65"/>
  <c r="S204" i="65" s="1"/>
  <c r="R203" i="65"/>
  <c r="S203" i="65" s="1"/>
  <c r="R202" i="65"/>
  <c r="S202" i="65" s="1"/>
  <c r="R201" i="65"/>
  <c r="S201" i="65" s="1"/>
  <c r="R200" i="65"/>
  <c r="S200" i="65" s="1"/>
  <c r="R199" i="65"/>
  <c r="S199" i="65" s="1"/>
  <c r="R198" i="65"/>
  <c r="S198" i="65" s="1"/>
  <c r="R197" i="65"/>
  <c r="S197" i="65" s="1"/>
  <c r="R196" i="65"/>
  <c r="S196" i="65" s="1"/>
  <c r="R195" i="65"/>
  <c r="S195" i="65" s="1"/>
  <c r="R194" i="65"/>
  <c r="S194" i="65" s="1"/>
  <c r="R193" i="65"/>
  <c r="S193" i="65" s="1"/>
  <c r="R192" i="65"/>
  <c r="S192" i="65" s="1"/>
  <c r="R191" i="65"/>
  <c r="S191" i="65" s="1"/>
  <c r="R190" i="65"/>
  <c r="S190" i="65" s="1"/>
  <c r="R189" i="65"/>
  <c r="S189" i="65" s="1"/>
  <c r="R188" i="65"/>
  <c r="S188" i="65" s="1"/>
  <c r="R187" i="65"/>
  <c r="S187" i="65" s="1"/>
  <c r="R186" i="65"/>
  <c r="S186" i="65" s="1"/>
  <c r="R184" i="65"/>
  <c r="S184" i="65" s="1"/>
  <c r="R183" i="65"/>
  <c r="S183" i="65" s="1"/>
  <c r="R182" i="65"/>
  <c r="S182" i="65" s="1"/>
  <c r="R180" i="65"/>
  <c r="S180" i="65" s="1"/>
  <c r="R179" i="65"/>
  <c r="S179" i="65" s="1"/>
  <c r="R178" i="65"/>
  <c r="S178" i="65" s="1"/>
  <c r="M244" i="65"/>
  <c r="N244" i="65" s="1"/>
  <c r="M243" i="65"/>
  <c r="N243" i="65" s="1"/>
  <c r="M242" i="65"/>
  <c r="N242" i="65" s="1"/>
  <c r="M241" i="65"/>
  <c r="N241" i="65" s="1"/>
  <c r="M239" i="65"/>
  <c r="N239" i="65" s="1"/>
  <c r="M238" i="65"/>
  <c r="N238" i="65" s="1"/>
  <c r="M237" i="65"/>
  <c r="N237" i="65" s="1"/>
  <c r="M236" i="65"/>
  <c r="N236" i="65" s="1"/>
  <c r="M235" i="65"/>
  <c r="N235" i="65" s="1"/>
  <c r="M234" i="65"/>
  <c r="N234" i="65" s="1"/>
  <c r="M233" i="65"/>
  <c r="N233" i="65" s="1"/>
  <c r="M232" i="65"/>
  <c r="N232" i="65" s="1"/>
  <c r="M231" i="65"/>
  <c r="N231" i="65" s="1"/>
  <c r="M230" i="65"/>
  <c r="N230" i="65" s="1"/>
  <c r="M229" i="65"/>
  <c r="N229" i="65" s="1"/>
  <c r="M228" i="65"/>
  <c r="N228" i="65" s="1"/>
  <c r="M227" i="65"/>
  <c r="N227" i="65" s="1"/>
  <c r="M226" i="65"/>
  <c r="N226" i="65" s="1"/>
  <c r="M225" i="65"/>
  <c r="N225" i="65" s="1"/>
  <c r="M224" i="65"/>
  <c r="N224" i="65" s="1"/>
  <c r="M223" i="65"/>
  <c r="N223" i="65" s="1"/>
  <c r="M222" i="65"/>
  <c r="N222" i="65" s="1"/>
  <c r="M221" i="65"/>
  <c r="N221" i="65" s="1"/>
  <c r="M220" i="65"/>
  <c r="N220" i="65" s="1"/>
  <c r="M219" i="65"/>
  <c r="N219" i="65" s="1"/>
  <c r="M218" i="65"/>
  <c r="N218" i="65" s="1"/>
  <c r="M217" i="65"/>
  <c r="N217" i="65" s="1"/>
  <c r="M216" i="65"/>
  <c r="N216" i="65" s="1"/>
  <c r="M215" i="65"/>
  <c r="N215" i="65" s="1"/>
  <c r="M213" i="65"/>
  <c r="N213" i="65" s="1"/>
  <c r="M212" i="65"/>
  <c r="N212" i="65" s="1"/>
  <c r="M211" i="65"/>
  <c r="N211" i="65" s="1"/>
  <c r="M210" i="65"/>
  <c r="N210" i="65" s="1"/>
  <c r="M209" i="65"/>
  <c r="N209" i="65" s="1"/>
  <c r="M208" i="65"/>
  <c r="N208" i="65" s="1"/>
  <c r="M207" i="65"/>
  <c r="N207" i="65" s="1"/>
  <c r="M206" i="65"/>
  <c r="N206" i="65" s="1"/>
  <c r="M205" i="65"/>
  <c r="N205" i="65" s="1"/>
  <c r="M204" i="65"/>
  <c r="N204" i="65" s="1"/>
  <c r="M203" i="65"/>
  <c r="N203" i="65" s="1"/>
  <c r="M202" i="65"/>
  <c r="N202" i="65" s="1"/>
  <c r="M201" i="65"/>
  <c r="N201" i="65" s="1"/>
  <c r="M200" i="65"/>
  <c r="N200" i="65" s="1"/>
  <c r="M199" i="65"/>
  <c r="N199" i="65" s="1"/>
  <c r="M198" i="65"/>
  <c r="N198" i="65" s="1"/>
  <c r="M197" i="65"/>
  <c r="N197" i="65" s="1"/>
  <c r="M196" i="65"/>
  <c r="N196" i="65" s="1"/>
  <c r="M195" i="65"/>
  <c r="N195" i="65" s="1"/>
  <c r="M194" i="65"/>
  <c r="N194" i="65" s="1"/>
  <c r="M193" i="65"/>
  <c r="N193" i="65" s="1"/>
  <c r="M192" i="65"/>
  <c r="N192" i="65" s="1"/>
  <c r="M191" i="65"/>
  <c r="N191" i="65" s="1"/>
  <c r="M190" i="65"/>
  <c r="N190" i="65" s="1"/>
  <c r="M189" i="65"/>
  <c r="N189" i="65" s="1"/>
  <c r="M188" i="65"/>
  <c r="N188" i="65" s="1"/>
  <c r="M187" i="65"/>
  <c r="N187" i="65" s="1"/>
  <c r="M186" i="65"/>
  <c r="N186" i="65" s="1"/>
  <c r="M184" i="65"/>
  <c r="N184" i="65" s="1"/>
  <c r="M183" i="65"/>
  <c r="N183" i="65" s="1"/>
  <c r="M182" i="65"/>
  <c r="N182" i="65" s="1"/>
  <c r="M180" i="65"/>
  <c r="N180" i="65" s="1"/>
  <c r="M179" i="65"/>
  <c r="N179" i="65" s="1"/>
  <c r="M178" i="65"/>
  <c r="N178" i="65" s="1"/>
  <c r="H244" i="65"/>
  <c r="I244" i="65" s="1"/>
  <c r="H243" i="65"/>
  <c r="I243" i="65" s="1"/>
  <c r="H242" i="65"/>
  <c r="I242" i="65" s="1"/>
  <c r="H241" i="65"/>
  <c r="I241" i="65" s="1"/>
  <c r="H239" i="65"/>
  <c r="I239" i="65" s="1"/>
  <c r="H238" i="65"/>
  <c r="I238" i="65" s="1"/>
  <c r="H237" i="65"/>
  <c r="I237" i="65" s="1"/>
  <c r="H236" i="65"/>
  <c r="I236" i="65" s="1"/>
  <c r="H235" i="65"/>
  <c r="I235" i="65" s="1"/>
  <c r="H234" i="65"/>
  <c r="I234" i="65" s="1"/>
  <c r="H233" i="65"/>
  <c r="I233" i="65" s="1"/>
  <c r="H232" i="65"/>
  <c r="I232" i="65" s="1"/>
  <c r="H231" i="65"/>
  <c r="I231" i="65" s="1"/>
  <c r="H230" i="65"/>
  <c r="I230" i="65" s="1"/>
  <c r="H229" i="65"/>
  <c r="I229" i="65" s="1"/>
  <c r="H228" i="65"/>
  <c r="I228" i="65" s="1"/>
  <c r="H227" i="65"/>
  <c r="I227" i="65" s="1"/>
  <c r="H226" i="65"/>
  <c r="I226" i="65" s="1"/>
  <c r="H225" i="65"/>
  <c r="I225" i="65" s="1"/>
  <c r="H224" i="65"/>
  <c r="I224" i="65" s="1"/>
  <c r="H223" i="65"/>
  <c r="I223" i="65" s="1"/>
  <c r="H222" i="65"/>
  <c r="I222" i="65" s="1"/>
  <c r="H221" i="65"/>
  <c r="I221" i="65" s="1"/>
  <c r="H220" i="65"/>
  <c r="I220" i="65" s="1"/>
  <c r="H219" i="65"/>
  <c r="I219" i="65" s="1"/>
  <c r="H218" i="65"/>
  <c r="I218" i="65" s="1"/>
  <c r="H217" i="65"/>
  <c r="I217" i="65" s="1"/>
  <c r="H216" i="65"/>
  <c r="I216" i="65" s="1"/>
  <c r="H215" i="65"/>
  <c r="I215" i="65" s="1"/>
  <c r="H213" i="65"/>
  <c r="I213" i="65" s="1"/>
  <c r="H212" i="65"/>
  <c r="I212" i="65" s="1"/>
  <c r="H211" i="65"/>
  <c r="I211" i="65" s="1"/>
  <c r="H210" i="65"/>
  <c r="I210" i="65" s="1"/>
  <c r="H209" i="65"/>
  <c r="I209" i="65" s="1"/>
  <c r="H208" i="65"/>
  <c r="I208" i="65" s="1"/>
  <c r="H207" i="65"/>
  <c r="I207" i="65" s="1"/>
  <c r="H206" i="65"/>
  <c r="I206" i="65" s="1"/>
  <c r="H205" i="65"/>
  <c r="I205" i="65" s="1"/>
  <c r="H204" i="65"/>
  <c r="I204" i="65" s="1"/>
  <c r="H203" i="65"/>
  <c r="I203" i="65" s="1"/>
  <c r="H202" i="65"/>
  <c r="I202" i="65" s="1"/>
  <c r="H201" i="65"/>
  <c r="I201" i="65" s="1"/>
  <c r="H200" i="65"/>
  <c r="I200" i="65" s="1"/>
  <c r="H199" i="65"/>
  <c r="I199" i="65" s="1"/>
  <c r="H198" i="65"/>
  <c r="I198" i="65" s="1"/>
  <c r="H197" i="65"/>
  <c r="I197" i="65" s="1"/>
  <c r="H196" i="65"/>
  <c r="I196" i="65" s="1"/>
  <c r="H195" i="65"/>
  <c r="I195" i="65" s="1"/>
  <c r="H194" i="65"/>
  <c r="I194" i="65" s="1"/>
  <c r="H193" i="65"/>
  <c r="I193" i="65" s="1"/>
  <c r="H192" i="65"/>
  <c r="I192" i="65" s="1"/>
  <c r="H191" i="65"/>
  <c r="I191" i="65" s="1"/>
  <c r="H190" i="65"/>
  <c r="I190" i="65" s="1"/>
  <c r="H189" i="65"/>
  <c r="I189" i="65" s="1"/>
  <c r="H188" i="65"/>
  <c r="I188" i="65" s="1"/>
  <c r="H187" i="65"/>
  <c r="I187" i="65" s="1"/>
  <c r="H186" i="65"/>
  <c r="I186" i="65" s="1"/>
  <c r="H184" i="65"/>
  <c r="I184" i="65" s="1"/>
  <c r="H183" i="65"/>
  <c r="I183" i="65" s="1"/>
  <c r="H182" i="65"/>
  <c r="I182" i="65" s="1"/>
  <c r="H180" i="65"/>
  <c r="I180" i="65" s="1"/>
  <c r="H179" i="65"/>
  <c r="I179" i="65" s="1"/>
  <c r="H178" i="65"/>
  <c r="I178" i="65" s="1"/>
  <c r="R165" i="65"/>
  <c r="S165" i="65" s="1"/>
  <c r="R164" i="65"/>
  <c r="S164" i="65" s="1"/>
  <c r="R163" i="65"/>
  <c r="S163" i="65" s="1"/>
  <c r="R162" i="65"/>
  <c r="S162" i="65" s="1"/>
  <c r="R160" i="65"/>
  <c r="S160" i="65" s="1"/>
  <c r="R159" i="65"/>
  <c r="S159" i="65" s="1"/>
  <c r="R158" i="65"/>
  <c r="S158" i="65" s="1"/>
  <c r="R157" i="65"/>
  <c r="S157" i="65" s="1"/>
  <c r="R156" i="65"/>
  <c r="S156" i="65" s="1"/>
  <c r="R155" i="65"/>
  <c r="S155" i="65" s="1"/>
  <c r="R154" i="65"/>
  <c r="S154" i="65" s="1"/>
  <c r="R153" i="65"/>
  <c r="S153" i="65" s="1"/>
  <c r="R152" i="65"/>
  <c r="S152" i="65" s="1"/>
  <c r="R151" i="65"/>
  <c r="S151" i="65" s="1"/>
  <c r="R150" i="65"/>
  <c r="S150" i="65" s="1"/>
  <c r="R149" i="65"/>
  <c r="S149" i="65" s="1"/>
  <c r="R148" i="65"/>
  <c r="S148" i="65" s="1"/>
  <c r="R147" i="65"/>
  <c r="S147" i="65" s="1"/>
  <c r="R146" i="65"/>
  <c r="S146" i="65" s="1"/>
  <c r="R145" i="65"/>
  <c r="S145" i="65" s="1"/>
  <c r="R144" i="65"/>
  <c r="S144" i="65" s="1"/>
  <c r="R143" i="65"/>
  <c r="S143" i="65" s="1"/>
  <c r="R142" i="65"/>
  <c r="S142" i="65" s="1"/>
  <c r="R141" i="65"/>
  <c r="S141" i="65" s="1"/>
  <c r="R140" i="65"/>
  <c r="S140" i="65" s="1"/>
  <c r="R139" i="65"/>
  <c r="S139" i="65" s="1"/>
  <c r="R138" i="65"/>
  <c r="S138" i="65" s="1"/>
  <c r="R137" i="65"/>
  <c r="S137" i="65" s="1"/>
  <c r="R136" i="65"/>
  <c r="S136" i="65" s="1"/>
  <c r="R134" i="65"/>
  <c r="S134" i="65" s="1"/>
  <c r="R133" i="65"/>
  <c r="S133" i="65" s="1"/>
  <c r="R132" i="65"/>
  <c r="S132" i="65" s="1"/>
  <c r="R131" i="65"/>
  <c r="S131" i="65" s="1"/>
  <c r="R130" i="65"/>
  <c r="S130" i="65" s="1"/>
  <c r="R129" i="65"/>
  <c r="S129" i="65" s="1"/>
  <c r="R128" i="65"/>
  <c r="S128" i="65" s="1"/>
  <c r="R127" i="65"/>
  <c r="S127" i="65" s="1"/>
  <c r="R126" i="65"/>
  <c r="S126" i="65" s="1"/>
  <c r="R125" i="65"/>
  <c r="S125" i="65" s="1"/>
  <c r="R124" i="65"/>
  <c r="S124" i="65" s="1"/>
  <c r="R123" i="65"/>
  <c r="S123" i="65" s="1"/>
  <c r="R122" i="65"/>
  <c r="S122" i="65" s="1"/>
  <c r="R121" i="65"/>
  <c r="S121" i="65" s="1"/>
  <c r="R120" i="65"/>
  <c r="S120" i="65" s="1"/>
  <c r="R119" i="65"/>
  <c r="S119" i="65" s="1"/>
  <c r="R118" i="65"/>
  <c r="S118" i="65" s="1"/>
  <c r="R117" i="65"/>
  <c r="S117" i="65" s="1"/>
  <c r="R116" i="65"/>
  <c r="S116" i="65" s="1"/>
  <c r="R115" i="65"/>
  <c r="S115" i="65" s="1"/>
  <c r="R114" i="65"/>
  <c r="S114" i="65" s="1"/>
  <c r="R113" i="65"/>
  <c r="S113" i="65" s="1"/>
  <c r="R112" i="65"/>
  <c r="S112" i="65" s="1"/>
  <c r="R111" i="65"/>
  <c r="S111" i="65" s="1"/>
  <c r="R110" i="65"/>
  <c r="S110" i="65" s="1"/>
  <c r="R109" i="65"/>
  <c r="S109" i="65" s="1"/>
  <c r="R108" i="65"/>
  <c r="S108" i="65" s="1"/>
  <c r="R107" i="65"/>
  <c r="S107" i="65" s="1"/>
  <c r="R105" i="65"/>
  <c r="S105" i="65" s="1"/>
  <c r="R104" i="65"/>
  <c r="S104" i="65" s="1"/>
  <c r="R103" i="65"/>
  <c r="S103" i="65" s="1"/>
  <c r="R101" i="65"/>
  <c r="S101" i="65" s="1"/>
  <c r="R100" i="65"/>
  <c r="S100" i="65" s="1"/>
  <c r="R99" i="65"/>
  <c r="S99" i="65" s="1"/>
  <c r="M165" i="65"/>
  <c r="N165" i="65" s="1"/>
  <c r="M164" i="65"/>
  <c r="N164" i="65" s="1"/>
  <c r="M163" i="65"/>
  <c r="N163" i="65" s="1"/>
  <c r="M162" i="65"/>
  <c r="N162" i="65" s="1"/>
  <c r="M160" i="65"/>
  <c r="N160" i="65" s="1"/>
  <c r="M159" i="65"/>
  <c r="N159" i="65" s="1"/>
  <c r="M158" i="65"/>
  <c r="N158" i="65" s="1"/>
  <c r="M157" i="65"/>
  <c r="N157" i="65" s="1"/>
  <c r="M156" i="65"/>
  <c r="N156" i="65" s="1"/>
  <c r="M155" i="65"/>
  <c r="N155" i="65" s="1"/>
  <c r="M154" i="65"/>
  <c r="N154" i="65" s="1"/>
  <c r="M153" i="65"/>
  <c r="N153" i="65" s="1"/>
  <c r="M152" i="65"/>
  <c r="N152" i="65" s="1"/>
  <c r="M151" i="65"/>
  <c r="N151" i="65" s="1"/>
  <c r="M150" i="65"/>
  <c r="N150" i="65" s="1"/>
  <c r="M149" i="65"/>
  <c r="N149" i="65" s="1"/>
  <c r="M148" i="65"/>
  <c r="N148" i="65" s="1"/>
  <c r="M147" i="65"/>
  <c r="N147" i="65" s="1"/>
  <c r="M146" i="65"/>
  <c r="N146" i="65" s="1"/>
  <c r="M145" i="65"/>
  <c r="N145" i="65" s="1"/>
  <c r="M144" i="65"/>
  <c r="N144" i="65" s="1"/>
  <c r="M143" i="65"/>
  <c r="N143" i="65" s="1"/>
  <c r="M142" i="65"/>
  <c r="N142" i="65" s="1"/>
  <c r="M141" i="65"/>
  <c r="N141" i="65" s="1"/>
  <c r="M140" i="65"/>
  <c r="N140" i="65" s="1"/>
  <c r="M139" i="65"/>
  <c r="N139" i="65" s="1"/>
  <c r="M138" i="65"/>
  <c r="N138" i="65" s="1"/>
  <c r="M137" i="65"/>
  <c r="N137" i="65" s="1"/>
  <c r="M136" i="65"/>
  <c r="N136" i="65" s="1"/>
  <c r="M134" i="65"/>
  <c r="N134" i="65" s="1"/>
  <c r="M133" i="65"/>
  <c r="N133" i="65" s="1"/>
  <c r="M132" i="65"/>
  <c r="N132" i="65" s="1"/>
  <c r="M131" i="65"/>
  <c r="N131" i="65" s="1"/>
  <c r="M130" i="65"/>
  <c r="N130" i="65" s="1"/>
  <c r="M129" i="65"/>
  <c r="N129" i="65" s="1"/>
  <c r="M128" i="65"/>
  <c r="N128" i="65" s="1"/>
  <c r="M127" i="65"/>
  <c r="N127" i="65" s="1"/>
  <c r="M126" i="65"/>
  <c r="N126" i="65" s="1"/>
  <c r="M125" i="65"/>
  <c r="N125" i="65" s="1"/>
  <c r="M124" i="65"/>
  <c r="N124" i="65" s="1"/>
  <c r="M123" i="65"/>
  <c r="N123" i="65" s="1"/>
  <c r="M122" i="65"/>
  <c r="N122" i="65" s="1"/>
  <c r="M121" i="65"/>
  <c r="N121" i="65" s="1"/>
  <c r="M120" i="65"/>
  <c r="N120" i="65" s="1"/>
  <c r="M119" i="65"/>
  <c r="N119" i="65" s="1"/>
  <c r="M118" i="65"/>
  <c r="N118" i="65" s="1"/>
  <c r="M117" i="65"/>
  <c r="N117" i="65" s="1"/>
  <c r="M116" i="65"/>
  <c r="N116" i="65" s="1"/>
  <c r="M115" i="65"/>
  <c r="N115" i="65" s="1"/>
  <c r="M114" i="65"/>
  <c r="N114" i="65" s="1"/>
  <c r="M113" i="65"/>
  <c r="N113" i="65" s="1"/>
  <c r="M112" i="65"/>
  <c r="N112" i="65" s="1"/>
  <c r="M111" i="65"/>
  <c r="N111" i="65" s="1"/>
  <c r="M110" i="65"/>
  <c r="N110" i="65" s="1"/>
  <c r="M109" i="65"/>
  <c r="N109" i="65" s="1"/>
  <c r="M108" i="65"/>
  <c r="N108" i="65" s="1"/>
  <c r="M107" i="65"/>
  <c r="N107" i="65" s="1"/>
  <c r="M105" i="65"/>
  <c r="N105" i="65" s="1"/>
  <c r="M104" i="65"/>
  <c r="N104" i="65" s="1"/>
  <c r="M103" i="65"/>
  <c r="N103" i="65" s="1"/>
  <c r="M101" i="65"/>
  <c r="N101" i="65" s="1"/>
  <c r="M100" i="65"/>
  <c r="N100" i="65" s="1"/>
  <c r="M99" i="65"/>
  <c r="N99" i="65" s="1"/>
  <c r="H165" i="65"/>
  <c r="I165" i="65" s="1"/>
  <c r="H164" i="65"/>
  <c r="I164" i="65" s="1"/>
  <c r="H163" i="65"/>
  <c r="I163" i="65" s="1"/>
  <c r="H162" i="65"/>
  <c r="I162" i="65" s="1"/>
  <c r="H160" i="65"/>
  <c r="I160" i="65" s="1"/>
  <c r="H159" i="65"/>
  <c r="I159" i="65" s="1"/>
  <c r="H158" i="65"/>
  <c r="I158" i="65" s="1"/>
  <c r="H157" i="65"/>
  <c r="I157" i="65" s="1"/>
  <c r="H156" i="65"/>
  <c r="I156" i="65" s="1"/>
  <c r="H155" i="65"/>
  <c r="I155" i="65" s="1"/>
  <c r="H154" i="65"/>
  <c r="I154" i="65" s="1"/>
  <c r="H153" i="65"/>
  <c r="I153" i="65" s="1"/>
  <c r="H152" i="65"/>
  <c r="I152" i="65" s="1"/>
  <c r="H151" i="65"/>
  <c r="I151" i="65" s="1"/>
  <c r="H150" i="65"/>
  <c r="I150" i="65" s="1"/>
  <c r="H149" i="65"/>
  <c r="I149" i="65" s="1"/>
  <c r="H148" i="65"/>
  <c r="I148" i="65" s="1"/>
  <c r="H147" i="65"/>
  <c r="I147" i="65" s="1"/>
  <c r="H146" i="65"/>
  <c r="I146" i="65" s="1"/>
  <c r="H145" i="65"/>
  <c r="I145" i="65" s="1"/>
  <c r="H144" i="65"/>
  <c r="I144" i="65" s="1"/>
  <c r="H143" i="65"/>
  <c r="I143" i="65" s="1"/>
  <c r="H142" i="65"/>
  <c r="I142" i="65" s="1"/>
  <c r="H141" i="65"/>
  <c r="I141" i="65" s="1"/>
  <c r="H140" i="65"/>
  <c r="I140" i="65" s="1"/>
  <c r="H139" i="65"/>
  <c r="I139" i="65" s="1"/>
  <c r="H138" i="65"/>
  <c r="I138" i="65" s="1"/>
  <c r="H137" i="65"/>
  <c r="I137" i="65" s="1"/>
  <c r="H136" i="65"/>
  <c r="I136" i="65" s="1"/>
  <c r="H134" i="65"/>
  <c r="I134" i="65" s="1"/>
  <c r="H133" i="65"/>
  <c r="I133" i="65" s="1"/>
  <c r="H132" i="65"/>
  <c r="I132" i="65" s="1"/>
  <c r="H131" i="65"/>
  <c r="I131" i="65" s="1"/>
  <c r="H130" i="65"/>
  <c r="I130" i="65" s="1"/>
  <c r="H129" i="65"/>
  <c r="I129" i="65" s="1"/>
  <c r="H128" i="65"/>
  <c r="I128" i="65" s="1"/>
  <c r="H127" i="65"/>
  <c r="I127" i="65" s="1"/>
  <c r="H126" i="65"/>
  <c r="I126" i="65" s="1"/>
  <c r="H125" i="65"/>
  <c r="I125" i="65" s="1"/>
  <c r="H124" i="65"/>
  <c r="I124" i="65" s="1"/>
  <c r="H123" i="65"/>
  <c r="I123" i="65" s="1"/>
  <c r="H122" i="65"/>
  <c r="I122" i="65" s="1"/>
  <c r="H121" i="65"/>
  <c r="I121" i="65" s="1"/>
  <c r="H120" i="65"/>
  <c r="I120" i="65" s="1"/>
  <c r="H119" i="65"/>
  <c r="I119" i="65" s="1"/>
  <c r="H118" i="65"/>
  <c r="I118" i="65" s="1"/>
  <c r="H117" i="65"/>
  <c r="I117" i="65" s="1"/>
  <c r="H116" i="65"/>
  <c r="I116" i="65" s="1"/>
  <c r="H115" i="65"/>
  <c r="I115" i="65" s="1"/>
  <c r="H114" i="65"/>
  <c r="I114" i="65" s="1"/>
  <c r="H113" i="65"/>
  <c r="I113" i="65" s="1"/>
  <c r="H112" i="65"/>
  <c r="I112" i="65" s="1"/>
  <c r="H111" i="65"/>
  <c r="I111" i="65" s="1"/>
  <c r="H110" i="65"/>
  <c r="I110" i="65" s="1"/>
  <c r="H109" i="65"/>
  <c r="I109" i="65" s="1"/>
  <c r="H108" i="65"/>
  <c r="I108" i="65" s="1"/>
  <c r="H107" i="65"/>
  <c r="I107" i="65" s="1"/>
  <c r="H105" i="65"/>
  <c r="I105" i="65" s="1"/>
  <c r="H104" i="65"/>
  <c r="I104" i="65" s="1"/>
  <c r="H103" i="65"/>
  <c r="I103" i="65" s="1"/>
  <c r="H101" i="65"/>
  <c r="I101" i="65" s="1"/>
  <c r="H100" i="65"/>
  <c r="I100" i="65" s="1"/>
  <c r="H99" i="65"/>
  <c r="I99" i="65" s="1"/>
  <c r="R79" i="65"/>
  <c r="S79" i="65" s="1"/>
  <c r="R78" i="65"/>
  <c r="S78" i="65" s="1"/>
  <c r="R77" i="65"/>
  <c r="S77" i="65" s="1"/>
  <c r="R76" i="65"/>
  <c r="S76" i="65" s="1"/>
  <c r="R75" i="65"/>
  <c r="S75" i="65" s="1"/>
  <c r="R74" i="65"/>
  <c r="S74" i="65" s="1"/>
  <c r="R73" i="65"/>
  <c r="S73" i="65" s="1"/>
  <c r="R72" i="65"/>
  <c r="S72" i="65" s="1"/>
  <c r="R71" i="65"/>
  <c r="S71" i="65" s="1"/>
  <c r="R70" i="65"/>
  <c r="S70" i="65" s="1"/>
  <c r="R69" i="65"/>
  <c r="S69" i="65" s="1"/>
  <c r="R68" i="65"/>
  <c r="S68" i="65" s="1"/>
  <c r="R67" i="65"/>
  <c r="S67" i="65" s="1"/>
  <c r="R66" i="65"/>
  <c r="S66" i="65" s="1"/>
  <c r="R65" i="65"/>
  <c r="S65" i="65" s="1"/>
  <c r="R64" i="65"/>
  <c r="S64" i="65" s="1"/>
  <c r="R63" i="65"/>
  <c r="S63" i="65" s="1"/>
  <c r="R62" i="65"/>
  <c r="S62" i="65" s="1"/>
  <c r="R61" i="65"/>
  <c r="S61" i="65" s="1"/>
  <c r="R60" i="65"/>
  <c r="S60" i="65" s="1"/>
  <c r="R59" i="65"/>
  <c r="S59" i="65" s="1"/>
  <c r="R58" i="65"/>
  <c r="S58" i="65" s="1"/>
  <c r="R57" i="65"/>
  <c r="S57" i="65" s="1"/>
  <c r="R56" i="65"/>
  <c r="S56" i="65" s="1"/>
  <c r="R54" i="65"/>
  <c r="S54" i="65" s="1"/>
  <c r="R53" i="65"/>
  <c r="S53" i="65" s="1"/>
  <c r="R52" i="65"/>
  <c r="S52" i="65" s="1"/>
  <c r="M79" i="65"/>
  <c r="N79" i="65" s="1"/>
  <c r="M78" i="65"/>
  <c r="N78" i="65" s="1"/>
  <c r="M77" i="65"/>
  <c r="N77" i="65" s="1"/>
  <c r="M76" i="65"/>
  <c r="N76" i="65" s="1"/>
  <c r="M75" i="65"/>
  <c r="N75" i="65" s="1"/>
  <c r="M74" i="65"/>
  <c r="N74" i="65" s="1"/>
  <c r="M73" i="65"/>
  <c r="N73" i="65" s="1"/>
  <c r="M72" i="65"/>
  <c r="N72" i="65" s="1"/>
  <c r="M71" i="65"/>
  <c r="N71" i="65" s="1"/>
  <c r="M70" i="65"/>
  <c r="N70" i="65" s="1"/>
  <c r="M69" i="65"/>
  <c r="N69" i="65" s="1"/>
  <c r="M68" i="65"/>
  <c r="N68" i="65" s="1"/>
  <c r="M67" i="65"/>
  <c r="N67" i="65" s="1"/>
  <c r="M66" i="65"/>
  <c r="N66" i="65" s="1"/>
  <c r="M65" i="65"/>
  <c r="N65" i="65" s="1"/>
  <c r="M64" i="65"/>
  <c r="N64" i="65" s="1"/>
  <c r="M63" i="65"/>
  <c r="N63" i="65" s="1"/>
  <c r="M62" i="65"/>
  <c r="N62" i="65" s="1"/>
  <c r="M61" i="65"/>
  <c r="N61" i="65" s="1"/>
  <c r="M60" i="65"/>
  <c r="N60" i="65" s="1"/>
  <c r="M59" i="65"/>
  <c r="N59" i="65" s="1"/>
  <c r="M58" i="65"/>
  <c r="N58" i="65" s="1"/>
  <c r="M57" i="65"/>
  <c r="N57" i="65" s="1"/>
  <c r="M56" i="65"/>
  <c r="N56" i="65" s="1"/>
  <c r="M54" i="65"/>
  <c r="N54" i="65" s="1"/>
  <c r="M53" i="65"/>
  <c r="N53" i="65" s="1"/>
  <c r="M52" i="65"/>
  <c r="N52" i="65" s="1"/>
  <c r="H79" i="65"/>
  <c r="I79" i="65" s="1"/>
  <c r="H78" i="65"/>
  <c r="I78" i="65" s="1"/>
  <c r="H77" i="65"/>
  <c r="I77" i="65" s="1"/>
  <c r="H76" i="65"/>
  <c r="I76" i="65" s="1"/>
  <c r="H75" i="65"/>
  <c r="I75" i="65" s="1"/>
  <c r="H74" i="65"/>
  <c r="I74" i="65" s="1"/>
  <c r="H73" i="65"/>
  <c r="I73" i="65" s="1"/>
  <c r="H72" i="65"/>
  <c r="I72" i="65" s="1"/>
  <c r="H71" i="65"/>
  <c r="I71" i="65" s="1"/>
  <c r="H70" i="65"/>
  <c r="I70" i="65" s="1"/>
  <c r="H69" i="65"/>
  <c r="I69" i="65" s="1"/>
  <c r="H68" i="65"/>
  <c r="I68" i="65" s="1"/>
  <c r="H67" i="65"/>
  <c r="I67" i="65" s="1"/>
  <c r="H66" i="65"/>
  <c r="I66" i="65" s="1"/>
  <c r="H65" i="65"/>
  <c r="I65" i="65" s="1"/>
  <c r="H64" i="65"/>
  <c r="I64" i="65" s="1"/>
  <c r="H63" i="65"/>
  <c r="I63" i="65" s="1"/>
  <c r="H62" i="65"/>
  <c r="I62" i="65" s="1"/>
  <c r="H61" i="65"/>
  <c r="I61" i="65" s="1"/>
  <c r="H60" i="65"/>
  <c r="I60" i="65" s="1"/>
  <c r="H59" i="65"/>
  <c r="I59" i="65" s="1"/>
  <c r="H58" i="65"/>
  <c r="I58" i="65" s="1"/>
  <c r="H57" i="65"/>
  <c r="I57" i="65" s="1"/>
  <c r="H56" i="65"/>
  <c r="I56" i="65" s="1"/>
  <c r="H54" i="65"/>
  <c r="I54" i="65" s="1"/>
  <c r="H53" i="65"/>
  <c r="I53" i="65" s="1"/>
  <c r="H52" i="65"/>
  <c r="I52" i="65" s="1"/>
  <c r="R36" i="65"/>
  <c r="S36" i="65" s="1"/>
  <c r="R35" i="65"/>
  <c r="S35" i="65" s="1"/>
  <c r="R34" i="65"/>
  <c r="S34" i="65" s="1"/>
  <c r="R33" i="65"/>
  <c r="S33" i="65" s="1"/>
  <c r="R32" i="65"/>
  <c r="S32" i="65" s="1"/>
  <c r="R31" i="65"/>
  <c r="S31" i="65" s="1"/>
  <c r="R30" i="65"/>
  <c r="S30" i="65" s="1"/>
  <c r="R29" i="65"/>
  <c r="S29" i="65" s="1"/>
  <c r="R28" i="65"/>
  <c r="S28" i="65" s="1"/>
  <c r="R27" i="65"/>
  <c r="S27" i="65" s="1"/>
  <c r="R26" i="65"/>
  <c r="S26" i="65" s="1"/>
  <c r="R25" i="65"/>
  <c r="S25" i="65" s="1"/>
  <c r="R24" i="65"/>
  <c r="S24" i="65" s="1"/>
  <c r="R23" i="65"/>
  <c r="S23" i="65" s="1"/>
  <c r="R22" i="65"/>
  <c r="S22" i="65" s="1"/>
  <c r="R21" i="65"/>
  <c r="S21" i="65" s="1"/>
  <c r="R20" i="65"/>
  <c r="S20" i="65" s="1"/>
  <c r="R19" i="65"/>
  <c r="S19" i="65" s="1"/>
  <c r="R18" i="65"/>
  <c r="S18" i="65" s="1"/>
  <c r="R17" i="65"/>
  <c r="S17" i="65" s="1"/>
  <c r="R16" i="65"/>
  <c r="S16" i="65" s="1"/>
  <c r="R15" i="65"/>
  <c r="S15" i="65" s="1"/>
  <c r="R14" i="65"/>
  <c r="S14" i="65" s="1"/>
  <c r="R13" i="65"/>
  <c r="S13" i="65" s="1"/>
  <c r="R11" i="65"/>
  <c r="S11" i="65" s="1"/>
  <c r="R10" i="65"/>
  <c r="S10" i="65" s="1"/>
  <c r="R9" i="65"/>
  <c r="S9" i="65" s="1"/>
  <c r="M36" i="65"/>
  <c r="N36" i="65" s="1"/>
  <c r="M35" i="65"/>
  <c r="N35" i="65" s="1"/>
  <c r="M34" i="65"/>
  <c r="N34" i="65" s="1"/>
  <c r="M33" i="65"/>
  <c r="N33" i="65" s="1"/>
  <c r="M32" i="65"/>
  <c r="N32" i="65" s="1"/>
  <c r="M31" i="65"/>
  <c r="N31" i="65" s="1"/>
  <c r="M30" i="65"/>
  <c r="N30" i="65" s="1"/>
  <c r="M29" i="65"/>
  <c r="N29" i="65" s="1"/>
  <c r="M28" i="65"/>
  <c r="N28" i="65" s="1"/>
  <c r="M27" i="65"/>
  <c r="N27" i="65" s="1"/>
  <c r="M26" i="65"/>
  <c r="N26" i="65" s="1"/>
  <c r="M25" i="65"/>
  <c r="N25" i="65" s="1"/>
  <c r="M24" i="65"/>
  <c r="N24" i="65" s="1"/>
  <c r="M23" i="65"/>
  <c r="N23" i="65" s="1"/>
  <c r="M22" i="65"/>
  <c r="N22" i="65" s="1"/>
  <c r="M21" i="65"/>
  <c r="N21" i="65" s="1"/>
  <c r="M20" i="65"/>
  <c r="N20" i="65" s="1"/>
  <c r="M19" i="65"/>
  <c r="N19" i="65" s="1"/>
  <c r="M18" i="65"/>
  <c r="N18" i="65" s="1"/>
  <c r="M17" i="65"/>
  <c r="N17" i="65" s="1"/>
  <c r="M16" i="65"/>
  <c r="N16" i="65" s="1"/>
  <c r="M15" i="65"/>
  <c r="N15" i="65" s="1"/>
  <c r="M14" i="65"/>
  <c r="N14" i="65" s="1"/>
  <c r="M13" i="65"/>
  <c r="N13" i="65" s="1"/>
  <c r="M11" i="65"/>
  <c r="N11" i="65" s="1"/>
  <c r="M10" i="65"/>
  <c r="N10" i="65" s="1"/>
  <c r="M9" i="65"/>
  <c r="N9" i="65" s="1"/>
  <c r="I36" i="65"/>
  <c r="H35" i="65"/>
  <c r="I35" i="65" s="1"/>
  <c r="H34" i="65"/>
  <c r="I34" i="65" s="1"/>
  <c r="H33" i="65"/>
  <c r="I33" i="65" s="1"/>
  <c r="H32" i="65"/>
  <c r="I32" i="65" s="1"/>
  <c r="H31" i="65"/>
  <c r="I31" i="65" s="1"/>
  <c r="H30" i="65"/>
  <c r="I30" i="65" s="1"/>
  <c r="H29" i="65"/>
  <c r="I29" i="65" s="1"/>
  <c r="H28" i="65"/>
  <c r="I28" i="65" s="1"/>
  <c r="H27" i="65"/>
  <c r="I27" i="65" s="1"/>
  <c r="H26" i="65"/>
  <c r="I26" i="65" s="1"/>
  <c r="H25" i="65"/>
  <c r="I25" i="65" s="1"/>
  <c r="H24" i="65"/>
  <c r="I24" i="65" s="1"/>
  <c r="H23" i="65"/>
  <c r="I23" i="65" s="1"/>
  <c r="H22" i="65"/>
  <c r="I22" i="65" s="1"/>
  <c r="H21" i="65"/>
  <c r="I21" i="65" s="1"/>
  <c r="H20" i="65"/>
  <c r="I20" i="65" s="1"/>
  <c r="H19" i="65"/>
  <c r="I19" i="65" s="1"/>
  <c r="H18" i="65"/>
  <c r="I18" i="65" s="1"/>
  <c r="H17" i="65"/>
  <c r="I17" i="65" s="1"/>
  <c r="H16" i="65"/>
  <c r="I16" i="65" s="1"/>
  <c r="H15" i="65"/>
  <c r="I15" i="65" s="1"/>
  <c r="H14" i="65"/>
  <c r="I14" i="65" s="1"/>
  <c r="H13" i="65"/>
  <c r="I13" i="65" s="1"/>
  <c r="H11" i="65"/>
  <c r="I11" i="65" s="1"/>
  <c r="H10" i="65"/>
  <c r="I10" i="65" s="1"/>
  <c r="H9" i="65"/>
  <c r="I9" i="65" s="1"/>
  <c r="H244" i="64"/>
  <c r="I244" i="64" s="1"/>
  <c r="H243" i="64"/>
  <c r="I243" i="64" s="1"/>
  <c r="H242" i="64"/>
  <c r="I242" i="64" s="1"/>
  <c r="H241" i="64"/>
  <c r="I241" i="64" s="1"/>
  <c r="H239" i="64"/>
  <c r="I239" i="64" s="1"/>
  <c r="H238" i="64"/>
  <c r="I238" i="64" s="1"/>
  <c r="H237" i="64"/>
  <c r="I237" i="64" s="1"/>
  <c r="H236" i="64"/>
  <c r="I236" i="64" s="1"/>
  <c r="H235" i="64"/>
  <c r="I235" i="64" s="1"/>
  <c r="H234" i="64"/>
  <c r="I234" i="64" s="1"/>
  <c r="H233" i="64"/>
  <c r="I233" i="64" s="1"/>
  <c r="H232" i="64"/>
  <c r="I232" i="64" s="1"/>
  <c r="H231" i="64"/>
  <c r="I231" i="64" s="1"/>
  <c r="H230" i="64"/>
  <c r="I230" i="64" s="1"/>
  <c r="H229" i="64"/>
  <c r="I229" i="64" s="1"/>
  <c r="H228" i="64"/>
  <c r="I228" i="64" s="1"/>
  <c r="H227" i="64"/>
  <c r="I227" i="64" s="1"/>
  <c r="H226" i="64"/>
  <c r="I226" i="64" s="1"/>
  <c r="H225" i="64"/>
  <c r="I225" i="64" s="1"/>
  <c r="H224" i="64"/>
  <c r="I224" i="64" s="1"/>
  <c r="H223" i="64"/>
  <c r="I223" i="64" s="1"/>
  <c r="H222" i="64"/>
  <c r="I222" i="64" s="1"/>
  <c r="H221" i="64"/>
  <c r="I221" i="64" s="1"/>
  <c r="H220" i="64"/>
  <c r="I220" i="64" s="1"/>
  <c r="H219" i="64"/>
  <c r="I219" i="64" s="1"/>
  <c r="H218" i="64"/>
  <c r="I218" i="64" s="1"/>
  <c r="H217" i="64"/>
  <c r="I217" i="64" s="1"/>
  <c r="H216" i="64"/>
  <c r="I216" i="64" s="1"/>
  <c r="H215" i="64"/>
  <c r="I215" i="64" s="1"/>
  <c r="H213" i="64"/>
  <c r="I213" i="64" s="1"/>
  <c r="H212" i="64"/>
  <c r="I212" i="64" s="1"/>
  <c r="H211" i="64"/>
  <c r="I211" i="64" s="1"/>
  <c r="H210" i="64"/>
  <c r="I210" i="64" s="1"/>
  <c r="H209" i="64"/>
  <c r="I209" i="64" s="1"/>
  <c r="H208" i="64"/>
  <c r="I208" i="64" s="1"/>
  <c r="H207" i="64"/>
  <c r="I207" i="64" s="1"/>
  <c r="H206" i="64"/>
  <c r="I206" i="64" s="1"/>
  <c r="H205" i="64"/>
  <c r="I205" i="64" s="1"/>
  <c r="H204" i="64"/>
  <c r="I204" i="64" s="1"/>
  <c r="H203" i="64"/>
  <c r="I203" i="64" s="1"/>
  <c r="H202" i="64"/>
  <c r="I202" i="64" s="1"/>
  <c r="H201" i="64"/>
  <c r="I201" i="64" s="1"/>
  <c r="H200" i="64"/>
  <c r="I200" i="64" s="1"/>
  <c r="H199" i="64"/>
  <c r="I199" i="64" s="1"/>
  <c r="H198" i="64"/>
  <c r="I198" i="64" s="1"/>
  <c r="H197" i="64"/>
  <c r="I197" i="64" s="1"/>
  <c r="H196" i="64"/>
  <c r="I196" i="64" s="1"/>
  <c r="H195" i="64"/>
  <c r="I195" i="64" s="1"/>
  <c r="H194" i="64"/>
  <c r="I194" i="64" s="1"/>
  <c r="H193" i="64"/>
  <c r="I193" i="64" s="1"/>
  <c r="H192" i="64"/>
  <c r="I192" i="64" s="1"/>
  <c r="H191" i="64"/>
  <c r="I191" i="64" s="1"/>
  <c r="H190" i="64"/>
  <c r="I190" i="64" s="1"/>
  <c r="H189" i="64"/>
  <c r="I189" i="64" s="1"/>
  <c r="H188" i="64"/>
  <c r="I188" i="64" s="1"/>
  <c r="H187" i="64"/>
  <c r="I187" i="64" s="1"/>
  <c r="H186" i="64"/>
  <c r="I186" i="64" s="1"/>
  <c r="H184" i="64"/>
  <c r="I184" i="64" s="1"/>
  <c r="H183" i="64"/>
  <c r="I183" i="64" s="1"/>
  <c r="H182" i="64"/>
  <c r="I182" i="64" s="1"/>
  <c r="H180" i="64"/>
  <c r="I180" i="64" s="1"/>
  <c r="H179" i="64"/>
  <c r="I179" i="64" s="1"/>
  <c r="H178" i="64"/>
  <c r="I178" i="64" s="1"/>
  <c r="H165" i="64"/>
  <c r="I165" i="64" s="1"/>
  <c r="H164" i="64"/>
  <c r="I164" i="64" s="1"/>
  <c r="H163" i="64"/>
  <c r="I163" i="64" s="1"/>
  <c r="H162" i="64"/>
  <c r="I162" i="64" s="1"/>
  <c r="H160" i="64"/>
  <c r="I160" i="64" s="1"/>
  <c r="H159" i="64"/>
  <c r="I159" i="64" s="1"/>
  <c r="H158" i="64"/>
  <c r="I158" i="64" s="1"/>
  <c r="H157" i="64"/>
  <c r="I157" i="64" s="1"/>
  <c r="H156" i="64"/>
  <c r="I156" i="64" s="1"/>
  <c r="H155" i="64"/>
  <c r="I155" i="64" s="1"/>
  <c r="H154" i="64"/>
  <c r="I154" i="64" s="1"/>
  <c r="H153" i="64"/>
  <c r="I153" i="64" s="1"/>
  <c r="H152" i="64"/>
  <c r="I152" i="64" s="1"/>
  <c r="H151" i="64"/>
  <c r="I151" i="64" s="1"/>
  <c r="H150" i="64"/>
  <c r="I150" i="64" s="1"/>
  <c r="H149" i="64"/>
  <c r="I149" i="64" s="1"/>
  <c r="H148" i="64"/>
  <c r="I148" i="64" s="1"/>
  <c r="H147" i="64"/>
  <c r="I147" i="64" s="1"/>
  <c r="H146" i="64"/>
  <c r="I146" i="64" s="1"/>
  <c r="H145" i="64"/>
  <c r="I145" i="64" s="1"/>
  <c r="H144" i="64"/>
  <c r="I144" i="64" s="1"/>
  <c r="H143" i="64"/>
  <c r="I143" i="64" s="1"/>
  <c r="H142" i="64"/>
  <c r="I142" i="64" s="1"/>
  <c r="H141" i="64"/>
  <c r="I141" i="64" s="1"/>
  <c r="H140" i="64"/>
  <c r="I140" i="64" s="1"/>
  <c r="H139" i="64"/>
  <c r="I139" i="64" s="1"/>
  <c r="H138" i="64"/>
  <c r="I138" i="64" s="1"/>
  <c r="H137" i="64"/>
  <c r="I137" i="64" s="1"/>
  <c r="H136" i="64"/>
  <c r="I136" i="64" s="1"/>
  <c r="H134" i="64"/>
  <c r="I134" i="64" s="1"/>
  <c r="H133" i="64"/>
  <c r="I133" i="64" s="1"/>
  <c r="H132" i="64"/>
  <c r="I132" i="64" s="1"/>
  <c r="H131" i="64"/>
  <c r="I131" i="64" s="1"/>
  <c r="H130" i="64"/>
  <c r="I130" i="64" s="1"/>
  <c r="H129" i="64"/>
  <c r="I129" i="64" s="1"/>
  <c r="H128" i="64"/>
  <c r="I128" i="64" s="1"/>
  <c r="H127" i="64"/>
  <c r="I127" i="64" s="1"/>
  <c r="H126" i="64"/>
  <c r="I126" i="64" s="1"/>
  <c r="H125" i="64"/>
  <c r="I125" i="64" s="1"/>
  <c r="H124" i="64"/>
  <c r="I124" i="64" s="1"/>
  <c r="H123" i="64"/>
  <c r="I123" i="64" s="1"/>
  <c r="H122" i="64"/>
  <c r="I122" i="64" s="1"/>
  <c r="H121" i="64"/>
  <c r="I121" i="64" s="1"/>
  <c r="H120" i="64"/>
  <c r="I120" i="64" s="1"/>
  <c r="H119" i="64"/>
  <c r="I119" i="64" s="1"/>
  <c r="H118" i="64"/>
  <c r="I118" i="64" s="1"/>
  <c r="H117" i="64"/>
  <c r="I117" i="64" s="1"/>
  <c r="H116" i="64"/>
  <c r="I116" i="64" s="1"/>
  <c r="H115" i="64"/>
  <c r="I115" i="64" s="1"/>
  <c r="H114" i="64"/>
  <c r="I114" i="64" s="1"/>
  <c r="H113" i="64"/>
  <c r="I113" i="64" s="1"/>
  <c r="H112" i="64"/>
  <c r="I112" i="64" s="1"/>
  <c r="H111" i="64"/>
  <c r="I111" i="64" s="1"/>
  <c r="H110" i="64"/>
  <c r="I110" i="64" s="1"/>
  <c r="H109" i="64"/>
  <c r="I109" i="64" s="1"/>
  <c r="H108" i="64"/>
  <c r="I108" i="64" s="1"/>
  <c r="H107" i="64"/>
  <c r="I107" i="64" s="1"/>
  <c r="H105" i="64"/>
  <c r="I105" i="64" s="1"/>
  <c r="H104" i="64"/>
  <c r="I104" i="64" s="1"/>
  <c r="H103" i="64"/>
  <c r="I103" i="64" s="1"/>
  <c r="H101" i="64"/>
  <c r="I101" i="64" s="1"/>
  <c r="H100" i="64"/>
  <c r="I100" i="64" s="1"/>
  <c r="H99" i="64"/>
  <c r="I99" i="64" s="1"/>
  <c r="M79" i="64"/>
  <c r="N79" i="64" s="1"/>
  <c r="M78" i="64"/>
  <c r="N78" i="64" s="1"/>
  <c r="M77" i="64"/>
  <c r="N77" i="64" s="1"/>
  <c r="M76" i="64"/>
  <c r="N76" i="64" s="1"/>
  <c r="M75" i="64"/>
  <c r="N75" i="64" s="1"/>
  <c r="M74" i="64"/>
  <c r="N74" i="64" s="1"/>
  <c r="M73" i="64"/>
  <c r="N73" i="64" s="1"/>
  <c r="M72" i="64"/>
  <c r="N72" i="64" s="1"/>
  <c r="M71" i="64"/>
  <c r="N71" i="64" s="1"/>
  <c r="M70" i="64"/>
  <c r="N70" i="64" s="1"/>
  <c r="M69" i="64"/>
  <c r="N69" i="64" s="1"/>
  <c r="M68" i="64"/>
  <c r="N68" i="64" s="1"/>
  <c r="M67" i="64"/>
  <c r="N67" i="64" s="1"/>
  <c r="M66" i="64"/>
  <c r="N66" i="64" s="1"/>
  <c r="M65" i="64"/>
  <c r="N65" i="64" s="1"/>
  <c r="M64" i="64"/>
  <c r="N64" i="64" s="1"/>
  <c r="M63" i="64"/>
  <c r="N63" i="64" s="1"/>
  <c r="M62" i="64"/>
  <c r="N62" i="64" s="1"/>
  <c r="M61" i="64"/>
  <c r="N61" i="64" s="1"/>
  <c r="M60" i="64"/>
  <c r="N60" i="64" s="1"/>
  <c r="M59" i="64"/>
  <c r="N59" i="64" s="1"/>
  <c r="M58" i="64"/>
  <c r="N58" i="64" s="1"/>
  <c r="M57" i="64"/>
  <c r="N57" i="64" s="1"/>
  <c r="M56" i="64"/>
  <c r="N56" i="64" s="1"/>
  <c r="M54" i="64"/>
  <c r="N54" i="64" s="1"/>
  <c r="M53" i="64"/>
  <c r="N53" i="64" s="1"/>
  <c r="M52" i="64"/>
  <c r="N52" i="64" s="1"/>
  <c r="H79" i="64"/>
  <c r="I79" i="64" s="1"/>
  <c r="H78" i="64"/>
  <c r="I78" i="64" s="1"/>
  <c r="H77" i="64"/>
  <c r="I77" i="64" s="1"/>
  <c r="H76" i="64"/>
  <c r="I76" i="64" s="1"/>
  <c r="H75" i="64"/>
  <c r="I75" i="64" s="1"/>
  <c r="H74" i="64"/>
  <c r="I74" i="64" s="1"/>
  <c r="H73" i="64"/>
  <c r="I73" i="64" s="1"/>
  <c r="H72" i="64"/>
  <c r="I72" i="64" s="1"/>
  <c r="H71" i="64"/>
  <c r="I71" i="64" s="1"/>
  <c r="H70" i="64"/>
  <c r="I70" i="64" s="1"/>
  <c r="H69" i="64"/>
  <c r="I69" i="64" s="1"/>
  <c r="H68" i="64"/>
  <c r="I68" i="64" s="1"/>
  <c r="H67" i="64"/>
  <c r="I67" i="64" s="1"/>
  <c r="H66" i="64"/>
  <c r="I66" i="64" s="1"/>
  <c r="H65" i="64"/>
  <c r="I65" i="64" s="1"/>
  <c r="H64" i="64"/>
  <c r="I64" i="64" s="1"/>
  <c r="H63" i="64"/>
  <c r="I63" i="64" s="1"/>
  <c r="H62" i="64"/>
  <c r="I62" i="64" s="1"/>
  <c r="H61" i="64"/>
  <c r="I61" i="64" s="1"/>
  <c r="H60" i="64"/>
  <c r="I60" i="64" s="1"/>
  <c r="H59" i="64"/>
  <c r="I59" i="64" s="1"/>
  <c r="H58" i="64"/>
  <c r="I58" i="64" s="1"/>
  <c r="H57" i="64"/>
  <c r="I57" i="64" s="1"/>
  <c r="H56" i="64"/>
  <c r="I56" i="64" s="1"/>
  <c r="H54" i="64"/>
  <c r="I54" i="64" s="1"/>
  <c r="H53" i="64"/>
  <c r="I53" i="64" s="1"/>
  <c r="H52" i="64"/>
  <c r="I52" i="64" s="1"/>
  <c r="R79" i="64"/>
  <c r="S79" i="64" s="1"/>
  <c r="R78" i="64"/>
  <c r="S78" i="64" s="1"/>
  <c r="R77" i="64"/>
  <c r="S77" i="64" s="1"/>
  <c r="R75" i="64"/>
  <c r="S75" i="64" s="1"/>
  <c r="R73" i="64"/>
  <c r="S73" i="64" s="1"/>
  <c r="R72" i="64"/>
  <c r="S72" i="64" s="1"/>
  <c r="R71" i="64"/>
  <c r="S71" i="64" s="1"/>
  <c r="R69" i="64"/>
  <c r="S69" i="64" s="1"/>
  <c r="R68" i="64"/>
  <c r="S68" i="64" s="1"/>
  <c r="R67" i="64"/>
  <c r="S67" i="64" s="1"/>
  <c r="R66" i="64"/>
  <c r="S66" i="64" s="1"/>
  <c r="R65" i="64"/>
  <c r="S65" i="64" s="1"/>
  <c r="R64" i="64"/>
  <c r="S64" i="64" s="1"/>
  <c r="R62" i="64"/>
  <c r="S62" i="64" s="1"/>
  <c r="R61" i="64"/>
  <c r="S61" i="64" s="1"/>
  <c r="R60" i="64"/>
  <c r="S60" i="64" s="1"/>
  <c r="R58" i="64"/>
  <c r="S58" i="64" s="1"/>
  <c r="R57" i="64"/>
  <c r="S57" i="64" s="1"/>
  <c r="R56" i="64"/>
  <c r="S56" i="64" s="1"/>
  <c r="R53" i="64"/>
  <c r="S53" i="64" s="1"/>
  <c r="R52" i="64"/>
  <c r="S52" i="64" s="1"/>
  <c r="R76" i="64"/>
  <c r="S76" i="64" s="1"/>
  <c r="R74" i="64"/>
  <c r="S74" i="64" s="1"/>
  <c r="R70" i="64"/>
  <c r="S70" i="64" s="1"/>
  <c r="R63" i="64"/>
  <c r="S63" i="64" s="1"/>
  <c r="R59" i="64"/>
  <c r="S59" i="64" s="1"/>
  <c r="R54" i="64"/>
  <c r="S54" i="64" s="1"/>
  <c r="R36" i="64"/>
  <c r="S36" i="64" s="1"/>
  <c r="R35" i="64"/>
  <c r="S35" i="64" s="1"/>
  <c r="R34" i="64"/>
  <c r="S34" i="64" s="1"/>
  <c r="R33" i="64"/>
  <c r="S33" i="64" s="1"/>
  <c r="R32" i="64"/>
  <c r="S32" i="64" s="1"/>
  <c r="R31" i="64"/>
  <c r="S31" i="64" s="1"/>
  <c r="R30" i="64"/>
  <c r="S30" i="64" s="1"/>
  <c r="R29" i="64"/>
  <c r="S29" i="64" s="1"/>
  <c r="R28" i="64"/>
  <c r="S28" i="64" s="1"/>
  <c r="R27" i="64"/>
  <c r="S27" i="64" s="1"/>
  <c r="R26" i="64"/>
  <c r="S26" i="64" s="1"/>
  <c r="R25" i="64"/>
  <c r="S25" i="64" s="1"/>
  <c r="R24" i="64"/>
  <c r="S24" i="64" s="1"/>
  <c r="R23" i="64"/>
  <c r="S23" i="64" s="1"/>
  <c r="R22" i="64"/>
  <c r="S22" i="64" s="1"/>
  <c r="R21" i="64"/>
  <c r="S21" i="64" s="1"/>
  <c r="R20" i="64"/>
  <c r="S20" i="64" s="1"/>
  <c r="R19" i="64"/>
  <c r="S19" i="64" s="1"/>
  <c r="R18" i="64"/>
  <c r="S18" i="64" s="1"/>
  <c r="R17" i="64"/>
  <c r="S17" i="64" s="1"/>
  <c r="R16" i="64"/>
  <c r="S16" i="64" s="1"/>
  <c r="R15" i="64"/>
  <c r="S15" i="64" s="1"/>
  <c r="R14" i="64"/>
  <c r="S14" i="64" s="1"/>
  <c r="R13" i="64"/>
  <c r="S13" i="64" s="1"/>
  <c r="R11" i="64"/>
  <c r="S11" i="64" s="1"/>
  <c r="R10" i="64"/>
  <c r="S10" i="64" s="1"/>
  <c r="R9" i="64"/>
  <c r="S9" i="64" s="1"/>
  <c r="M36" i="64"/>
  <c r="N36" i="64" s="1"/>
  <c r="M35" i="64"/>
  <c r="N35" i="64" s="1"/>
  <c r="M34" i="64"/>
  <c r="N34" i="64" s="1"/>
  <c r="M33" i="64"/>
  <c r="N33" i="64" s="1"/>
  <c r="M32" i="64"/>
  <c r="N32" i="64" s="1"/>
  <c r="M31" i="64"/>
  <c r="N31" i="64" s="1"/>
  <c r="M30" i="64"/>
  <c r="N30" i="64" s="1"/>
  <c r="M29" i="64"/>
  <c r="N29" i="64" s="1"/>
  <c r="M28" i="64"/>
  <c r="N28" i="64" s="1"/>
  <c r="M27" i="64"/>
  <c r="N27" i="64" s="1"/>
  <c r="M26" i="64"/>
  <c r="N26" i="64" s="1"/>
  <c r="M25" i="64"/>
  <c r="N25" i="64" s="1"/>
  <c r="M24" i="64"/>
  <c r="N24" i="64" s="1"/>
  <c r="M23" i="64"/>
  <c r="N23" i="64" s="1"/>
  <c r="M22" i="64"/>
  <c r="N22" i="64" s="1"/>
  <c r="M21" i="64"/>
  <c r="N21" i="64" s="1"/>
  <c r="M20" i="64"/>
  <c r="N20" i="64" s="1"/>
  <c r="M19" i="64"/>
  <c r="N19" i="64" s="1"/>
  <c r="M18" i="64"/>
  <c r="N18" i="64" s="1"/>
  <c r="M17" i="64"/>
  <c r="N17" i="64" s="1"/>
  <c r="M16" i="64"/>
  <c r="N16" i="64" s="1"/>
  <c r="M15" i="64"/>
  <c r="N15" i="64" s="1"/>
  <c r="M14" i="64"/>
  <c r="N14" i="64" s="1"/>
  <c r="M13" i="64"/>
  <c r="N13" i="64" s="1"/>
  <c r="M11" i="64"/>
  <c r="N11" i="64" s="1"/>
  <c r="M10" i="64"/>
  <c r="N10" i="64" s="1"/>
  <c r="M9" i="64"/>
  <c r="N9" i="64" s="1"/>
  <c r="H36" i="64"/>
  <c r="I36" i="64" s="1"/>
  <c r="H35" i="64"/>
  <c r="I35" i="64" s="1"/>
  <c r="H34" i="64"/>
  <c r="I34" i="64" s="1"/>
  <c r="H33" i="64"/>
  <c r="I33" i="64" s="1"/>
  <c r="H32" i="64"/>
  <c r="I32" i="64" s="1"/>
  <c r="H31" i="64"/>
  <c r="I31" i="64" s="1"/>
  <c r="H30" i="64"/>
  <c r="I30" i="64" s="1"/>
  <c r="H29" i="64"/>
  <c r="I29" i="64" s="1"/>
  <c r="H28" i="64"/>
  <c r="I28" i="64" s="1"/>
  <c r="H27" i="64"/>
  <c r="I27" i="64" s="1"/>
  <c r="H26" i="64"/>
  <c r="I26" i="64" s="1"/>
  <c r="H25" i="64"/>
  <c r="I25" i="64" s="1"/>
  <c r="H24" i="64"/>
  <c r="I24" i="64" s="1"/>
  <c r="H23" i="64"/>
  <c r="I23" i="64" s="1"/>
  <c r="H22" i="64"/>
  <c r="I22" i="64" s="1"/>
  <c r="H21" i="64"/>
  <c r="I21" i="64" s="1"/>
  <c r="H20" i="64"/>
  <c r="I20" i="64" s="1"/>
  <c r="H19" i="64"/>
  <c r="I19" i="64" s="1"/>
  <c r="H18" i="64"/>
  <c r="I18" i="64" s="1"/>
  <c r="H17" i="64"/>
  <c r="I17" i="64" s="1"/>
  <c r="H16" i="64"/>
  <c r="I16" i="64" s="1"/>
  <c r="H15" i="64"/>
  <c r="I15" i="64" s="1"/>
  <c r="H14" i="64"/>
  <c r="I14" i="64" s="1"/>
  <c r="H13" i="64"/>
  <c r="I13" i="64" s="1"/>
  <c r="H11" i="64"/>
  <c r="I11" i="64" s="1"/>
  <c r="H10" i="64"/>
  <c r="I10" i="64" s="1"/>
  <c r="H9" i="64"/>
  <c r="I9" i="64" s="1"/>
  <c r="R366" i="63"/>
  <c r="S366" i="63" s="1"/>
  <c r="R365" i="63"/>
  <c r="S365" i="63" s="1"/>
  <c r="R364" i="63"/>
  <c r="S364" i="63" s="1"/>
  <c r="R363" i="63"/>
  <c r="S363" i="63" s="1"/>
  <c r="R361" i="63"/>
  <c r="S361" i="63" s="1"/>
  <c r="R360" i="63"/>
  <c r="S360" i="63" s="1"/>
  <c r="R359" i="63"/>
  <c r="S359" i="63" s="1"/>
  <c r="R358" i="63"/>
  <c r="S358" i="63" s="1"/>
  <c r="R357" i="63"/>
  <c r="S357" i="63" s="1"/>
  <c r="R356" i="63"/>
  <c r="S356" i="63" s="1"/>
  <c r="R355" i="63"/>
  <c r="S355" i="63" s="1"/>
  <c r="R354" i="63"/>
  <c r="S354" i="63" s="1"/>
  <c r="R353" i="63"/>
  <c r="S353" i="63" s="1"/>
  <c r="R352" i="63"/>
  <c r="S352" i="63" s="1"/>
  <c r="R351" i="63"/>
  <c r="S351" i="63" s="1"/>
  <c r="R350" i="63"/>
  <c r="S350" i="63" s="1"/>
  <c r="R349" i="63"/>
  <c r="S349" i="63" s="1"/>
  <c r="R348" i="63"/>
  <c r="S348" i="63" s="1"/>
  <c r="R347" i="63"/>
  <c r="S347" i="63" s="1"/>
  <c r="R346" i="63"/>
  <c r="S346" i="63" s="1"/>
  <c r="R345" i="63"/>
  <c r="S345" i="63" s="1"/>
  <c r="R344" i="63"/>
  <c r="S344" i="63" s="1"/>
  <c r="R343" i="63"/>
  <c r="S343" i="63" s="1"/>
  <c r="R342" i="63"/>
  <c r="S342" i="63" s="1"/>
  <c r="R341" i="63"/>
  <c r="S341" i="63" s="1"/>
  <c r="R340" i="63"/>
  <c r="S340" i="63" s="1"/>
  <c r="R339" i="63"/>
  <c r="S339" i="63" s="1"/>
  <c r="R338" i="63"/>
  <c r="S338" i="63" s="1"/>
  <c r="R337" i="63"/>
  <c r="S337" i="63" s="1"/>
  <c r="R335" i="63"/>
  <c r="S335" i="63" s="1"/>
  <c r="R334" i="63"/>
  <c r="S334" i="63" s="1"/>
  <c r="R333" i="63"/>
  <c r="S333" i="63" s="1"/>
  <c r="R332" i="63"/>
  <c r="S332" i="63" s="1"/>
  <c r="R331" i="63"/>
  <c r="S331" i="63" s="1"/>
  <c r="R330" i="63"/>
  <c r="S330" i="63" s="1"/>
  <c r="R329" i="63"/>
  <c r="S329" i="63" s="1"/>
  <c r="R328" i="63"/>
  <c r="S328" i="63" s="1"/>
  <c r="R327" i="63"/>
  <c r="S327" i="63" s="1"/>
  <c r="R326" i="63"/>
  <c r="S326" i="63" s="1"/>
  <c r="R325" i="63"/>
  <c r="S325" i="63" s="1"/>
  <c r="R324" i="63"/>
  <c r="S324" i="63" s="1"/>
  <c r="R323" i="63"/>
  <c r="S323" i="63" s="1"/>
  <c r="R322" i="63"/>
  <c r="S322" i="63" s="1"/>
  <c r="R321" i="63"/>
  <c r="S321" i="63" s="1"/>
  <c r="R320" i="63"/>
  <c r="S320" i="63" s="1"/>
  <c r="R319" i="63"/>
  <c r="S319" i="63" s="1"/>
  <c r="R318" i="63"/>
  <c r="S318" i="63" s="1"/>
  <c r="R317" i="63"/>
  <c r="S317" i="63" s="1"/>
  <c r="R316" i="63"/>
  <c r="S316" i="63" s="1"/>
  <c r="R315" i="63"/>
  <c r="S315" i="63" s="1"/>
  <c r="R314" i="63"/>
  <c r="S314" i="63" s="1"/>
  <c r="R313" i="63"/>
  <c r="S313" i="63" s="1"/>
  <c r="R312" i="63"/>
  <c r="S312" i="63" s="1"/>
  <c r="R311" i="63"/>
  <c r="S311" i="63" s="1"/>
  <c r="R310" i="63"/>
  <c r="S310" i="63" s="1"/>
  <c r="R309" i="63"/>
  <c r="S309" i="63" s="1"/>
  <c r="R308" i="63"/>
  <c r="S308" i="63" s="1"/>
  <c r="R306" i="63"/>
  <c r="S306" i="63" s="1"/>
  <c r="R305" i="63"/>
  <c r="S305" i="63" s="1"/>
  <c r="R304" i="63"/>
  <c r="S304" i="63" s="1"/>
  <c r="R302" i="63"/>
  <c r="S302" i="63" s="1"/>
  <c r="R301" i="63"/>
  <c r="S301" i="63" s="1"/>
  <c r="R300" i="63"/>
  <c r="S300" i="63" s="1"/>
  <c r="M366" i="63"/>
  <c r="N366" i="63" s="1"/>
  <c r="M365" i="63"/>
  <c r="N365" i="63" s="1"/>
  <c r="M364" i="63"/>
  <c r="N364" i="63" s="1"/>
  <c r="M363" i="63"/>
  <c r="N363" i="63" s="1"/>
  <c r="M361" i="63"/>
  <c r="N361" i="63" s="1"/>
  <c r="M360" i="63"/>
  <c r="N360" i="63" s="1"/>
  <c r="M359" i="63"/>
  <c r="N359" i="63" s="1"/>
  <c r="M358" i="63"/>
  <c r="N358" i="63" s="1"/>
  <c r="M357" i="63"/>
  <c r="N357" i="63" s="1"/>
  <c r="M356" i="63"/>
  <c r="N356" i="63" s="1"/>
  <c r="M355" i="63"/>
  <c r="N355" i="63" s="1"/>
  <c r="M354" i="63"/>
  <c r="N354" i="63" s="1"/>
  <c r="M353" i="63"/>
  <c r="N353" i="63" s="1"/>
  <c r="M352" i="63"/>
  <c r="N352" i="63" s="1"/>
  <c r="M351" i="63"/>
  <c r="N351" i="63" s="1"/>
  <c r="M350" i="63"/>
  <c r="N350" i="63" s="1"/>
  <c r="M349" i="63"/>
  <c r="N349" i="63" s="1"/>
  <c r="M348" i="63"/>
  <c r="N348" i="63" s="1"/>
  <c r="M347" i="63"/>
  <c r="N347" i="63" s="1"/>
  <c r="M346" i="63"/>
  <c r="N346" i="63" s="1"/>
  <c r="M345" i="63"/>
  <c r="N345" i="63" s="1"/>
  <c r="M344" i="63"/>
  <c r="N344" i="63" s="1"/>
  <c r="M343" i="63"/>
  <c r="N343" i="63" s="1"/>
  <c r="M342" i="63"/>
  <c r="N342" i="63" s="1"/>
  <c r="M341" i="63"/>
  <c r="N341" i="63" s="1"/>
  <c r="M340" i="63"/>
  <c r="N340" i="63" s="1"/>
  <c r="M339" i="63"/>
  <c r="N339" i="63" s="1"/>
  <c r="M338" i="63"/>
  <c r="N338" i="63" s="1"/>
  <c r="M337" i="63"/>
  <c r="N337" i="63" s="1"/>
  <c r="M335" i="63"/>
  <c r="N335" i="63" s="1"/>
  <c r="M334" i="63"/>
  <c r="N334" i="63" s="1"/>
  <c r="M333" i="63"/>
  <c r="N333" i="63" s="1"/>
  <c r="M332" i="63"/>
  <c r="N332" i="63" s="1"/>
  <c r="M331" i="63"/>
  <c r="N331" i="63" s="1"/>
  <c r="M330" i="63"/>
  <c r="N330" i="63" s="1"/>
  <c r="M329" i="63"/>
  <c r="N329" i="63" s="1"/>
  <c r="M328" i="63"/>
  <c r="N328" i="63" s="1"/>
  <c r="M327" i="63"/>
  <c r="N327" i="63" s="1"/>
  <c r="M326" i="63"/>
  <c r="N326" i="63" s="1"/>
  <c r="M325" i="63"/>
  <c r="N325" i="63" s="1"/>
  <c r="M324" i="63"/>
  <c r="N324" i="63" s="1"/>
  <c r="M323" i="63"/>
  <c r="N323" i="63" s="1"/>
  <c r="M322" i="63"/>
  <c r="N322" i="63" s="1"/>
  <c r="M321" i="63"/>
  <c r="N321" i="63" s="1"/>
  <c r="M320" i="63"/>
  <c r="N320" i="63" s="1"/>
  <c r="M319" i="63"/>
  <c r="N319" i="63" s="1"/>
  <c r="M318" i="63"/>
  <c r="N318" i="63" s="1"/>
  <c r="M317" i="63"/>
  <c r="N317" i="63" s="1"/>
  <c r="M316" i="63"/>
  <c r="N316" i="63" s="1"/>
  <c r="M315" i="63"/>
  <c r="N315" i="63" s="1"/>
  <c r="M314" i="63"/>
  <c r="N314" i="63" s="1"/>
  <c r="M313" i="63"/>
  <c r="N313" i="63" s="1"/>
  <c r="M312" i="63"/>
  <c r="N312" i="63" s="1"/>
  <c r="M311" i="63"/>
  <c r="N311" i="63" s="1"/>
  <c r="M310" i="63"/>
  <c r="N310" i="63" s="1"/>
  <c r="M309" i="63"/>
  <c r="N309" i="63" s="1"/>
  <c r="M308" i="63"/>
  <c r="N308" i="63" s="1"/>
  <c r="M306" i="63"/>
  <c r="N306" i="63" s="1"/>
  <c r="M305" i="63"/>
  <c r="N305" i="63" s="1"/>
  <c r="M304" i="63"/>
  <c r="N304" i="63" s="1"/>
  <c r="M302" i="63"/>
  <c r="N302" i="63" s="1"/>
  <c r="M301" i="63"/>
  <c r="N301" i="63" s="1"/>
  <c r="M300" i="63"/>
  <c r="N300" i="63" s="1"/>
  <c r="H366" i="63"/>
  <c r="I366" i="63" s="1"/>
  <c r="H365" i="63"/>
  <c r="I365" i="63" s="1"/>
  <c r="H364" i="63"/>
  <c r="I364" i="63" s="1"/>
  <c r="H363" i="63"/>
  <c r="I363" i="63" s="1"/>
  <c r="H361" i="63"/>
  <c r="I361" i="63" s="1"/>
  <c r="H360" i="63"/>
  <c r="I360" i="63" s="1"/>
  <c r="H359" i="63"/>
  <c r="I359" i="63" s="1"/>
  <c r="H358" i="63"/>
  <c r="I358" i="63" s="1"/>
  <c r="H357" i="63"/>
  <c r="I357" i="63" s="1"/>
  <c r="H356" i="63"/>
  <c r="I356" i="63" s="1"/>
  <c r="H355" i="63"/>
  <c r="I355" i="63" s="1"/>
  <c r="H354" i="63"/>
  <c r="I354" i="63" s="1"/>
  <c r="H353" i="63"/>
  <c r="I353" i="63" s="1"/>
  <c r="H352" i="63"/>
  <c r="I352" i="63" s="1"/>
  <c r="H351" i="63"/>
  <c r="I351" i="63" s="1"/>
  <c r="H350" i="63"/>
  <c r="I350" i="63" s="1"/>
  <c r="H349" i="63"/>
  <c r="I349" i="63" s="1"/>
  <c r="H348" i="63"/>
  <c r="I348" i="63" s="1"/>
  <c r="H347" i="63"/>
  <c r="I347" i="63" s="1"/>
  <c r="H346" i="63"/>
  <c r="I346" i="63" s="1"/>
  <c r="H345" i="63"/>
  <c r="I345" i="63" s="1"/>
  <c r="H344" i="63"/>
  <c r="I344" i="63" s="1"/>
  <c r="H343" i="63"/>
  <c r="I343" i="63" s="1"/>
  <c r="H342" i="63"/>
  <c r="I342" i="63" s="1"/>
  <c r="H341" i="63"/>
  <c r="I341" i="63" s="1"/>
  <c r="H340" i="63"/>
  <c r="I340" i="63" s="1"/>
  <c r="H339" i="63"/>
  <c r="I339" i="63" s="1"/>
  <c r="H338" i="63"/>
  <c r="I338" i="63" s="1"/>
  <c r="H337" i="63"/>
  <c r="I337" i="63" s="1"/>
  <c r="H335" i="63"/>
  <c r="I335" i="63" s="1"/>
  <c r="H334" i="63"/>
  <c r="I334" i="63" s="1"/>
  <c r="H333" i="63"/>
  <c r="I333" i="63" s="1"/>
  <c r="H332" i="63"/>
  <c r="I332" i="63" s="1"/>
  <c r="H331" i="63"/>
  <c r="I331" i="63" s="1"/>
  <c r="H330" i="63"/>
  <c r="I330" i="63" s="1"/>
  <c r="H329" i="63"/>
  <c r="I329" i="63" s="1"/>
  <c r="H328" i="63"/>
  <c r="I328" i="63" s="1"/>
  <c r="H327" i="63"/>
  <c r="I327" i="63" s="1"/>
  <c r="H326" i="63"/>
  <c r="I326" i="63" s="1"/>
  <c r="H325" i="63"/>
  <c r="I325" i="63" s="1"/>
  <c r="H324" i="63"/>
  <c r="I324" i="63" s="1"/>
  <c r="H323" i="63"/>
  <c r="I323" i="63" s="1"/>
  <c r="H322" i="63"/>
  <c r="I322" i="63" s="1"/>
  <c r="H321" i="63"/>
  <c r="I321" i="63" s="1"/>
  <c r="H320" i="63"/>
  <c r="I320" i="63" s="1"/>
  <c r="H319" i="63"/>
  <c r="I319" i="63" s="1"/>
  <c r="H318" i="63"/>
  <c r="I318" i="63" s="1"/>
  <c r="H317" i="63"/>
  <c r="I317" i="63" s="1"/>
  <c r="H316" i="63"/>
  <c r="I316" i="63" s="1"/>
  <c r="H315" i="63"/>
  <c r="I315" i="63" s="1"/>
  <c r="H314" i="63"/>
  <c r="I314" i="63" s="1"/>
  <c r="H313" i="63"/>
  <c r="I313" i="63" s="1"/>
  <c r="H312" i="63"/>
  <c r="I312" i="63" s="1"/>
  <c r="H311" i="63"/>
  <c r="I311" i="63" s="1"/>
  <c r="H310" i="63"/>
  <c r="I310" i="63" s="1"/>
  <c r="H309" i="63"/>
  <c r="I309" i="63" s="1"/>
  <c r="H308" i="63"/>
  <c r="I308" i="63" s="1"/>
  <c r="H306" i="63"/>
  <c r="I306" i="63" s="1"/>
  <c r="H305" i="63"/>
  <c r="I305" i="63" s="1"/>
  <c r="H304" i="63"/>
  <c r="I304" i="63" s="1"/>
  <c r="H302" i="63"/>
  <c r="I302" i="63" s="1"/>
  <c r="H301" i="63"/>
  <c r="I301" i="63" s="1"/>
  <c r="H300" i="63"/>
  <c r="I300" i="63" s="1"/>
  <c r="R287" i="63"/>
  <c r="S287" i="63" s="1"/>
  <c r="R286" i="63"/>
  <c r="S286" i="63" s="1"/>
  <c r="R285" i="63"/>
  <c r="S285" i="63" s="1"/>
  <c r="R284" i="63"/>
  <c r="S284" i="63" s="1"/>
  <c r="R282" i="63"/>
  <c r="S282" i="63" s="1"/>
  <c r="R281" i="63"/>
  <c r="S281" i="63" s="1"/>
  <c r="R280" i="63"/>
  <c r="S280" i="63" s="1"/>
  <c r="R279" i="63"/>
  <c r="S279" i="63" s="1"/>
  <c r="R278" i="63"/>
  <c r="S278" i="63" s="1"/>
  <c r="R277" i="63"/>
  <c r="S277" i="63" s="1"/>
  <c r="R276" i="63"/>
  <c r="S276" i="63" s="1"/>
  <c r="R275" i="63"/>
  <c r="S275" i="63" s="1"/>
  <c r="R274" i="63"/>
  <c r="S274" i="63" s="1"/>
  <c r="R273" i="63"/>
  <c r="S273" i="63" s="1"/>
  <c r="R272" i="63"/>
  <c r="S272" i="63" s="1"/>
  <c r="R271" i="63"/>
  <c r="S271" i="63" s="1"/>
  <c r="R270" i="63"/>
  <c r="S270" i="63" s="1"/>
  <c r="R269" i="63"/>
  <c r="S269" i="63" s="1"/>
  <c r="R268" i="63"/>
  <c r="S268" i="63" s="1"/>
  <c r="R267" i="63"/>
  <c r="S267" i="63" s="1"/>
  <c r="R266" i="63"/>
  <c r="S266" i="63" s="1"/>
  <c r="R265" i="63"/>
  <c r="S265" i="63" s="1"/>
  <c r="R264" i="63"/>
  <c r="S264" i="63" s="1"/>
  <c r="R263" i="63"/>
  <c r="S263" i="63" s="1"/>
  <c r="R262" i="63"/>
  <c r="S262" i="63" s="1"/>
  <c r="R261" i="63"/>
  <c r="S261" i="63" s="1"/>
  <c r="R260" i="63"/>
  <c r="S260" i="63" s="1"/>
  <c r="R259" i="63"/>
  <c r="S259" i="63" s="1"/>
  <c r="R258" i="63"/>
  <c r="S258" i="63" s="1"/>
  <c r="R256" i="63"/>
  <c r="S256" i="63" s="1"/>
  <c r="R255" i="63"/>
  <c r="S255" i="63" s="1"/>
  <c r="R254" i="63"/>
  <c r="S254" i="63" s="1"/>
  <c r="R253" i="63"/>
  <c r="S253" i="63" s="1"/>
  <c r="R252" i="63"/>
  <c r="S252" i="63" s="1"/>
  <c r="R251" i="63"/>
  <c r="S251" i="63" s="1"/>
  <c r="R250" i="63"/>
  <c r="S250" i="63" s="1"/>
  <c r="R249" i="63"/>
  <c r="S249" i="63" s="1"/>
  <c r="R248" i="63"/>
  <c r="S248" i="63" s="1"/>
  <c r="R247" i="63"/>
  <c r="S247" i="63" s="1"/>
  <c r="R246" i="63"/>
  <c r="S246" i="63" s="1"/>
  <c r="R245" i="63"/>
  <c r="S245" i="63" s="1"/>
  <c r="R244" i="63"/>
  <c r="S244" i="63" s="1"/>
  <c r="R243" i="63"/>
  <c r="S243" i="63" s="1"/>
  <c r="R242" i="63"/>
  <c r="S242" i="63" s="1"/>
  <c r="R241" i="63"/>
  <c r="S241" i="63" s="1"/>
  <c r="R240" i="63"/>
  <c r="S240" i="63" s="1"/>
  <c r="R239" i="63"/>
  <c r="S239" i="63" s="1"/>
  <c r="R238" i="63"/>
  <c r="S238" i="63" s="1"/>
  <c r="R237" i="63"/>
  <c r="S237" i="63" s="1"/>
  <c r="R236" i="63"/>
  <c r="S236" i="63" s="1"/>
  <c r="R235" i="63"/>
  <c r="S235" i="63" s="1"/>
  <c r="R234" i="63"/>
  <c r="S234" i="63" s="1"/>
  <c r="R233" i="63"/>
  <c r="S233" i="63" s="1"/>
  <c r="R232" i="63"/>
  <c r="S232" i="63" s="1"/>
  <c r="R231" i="63"/>
  <c r="S231" i="63" s="1"/>
  <c r="R230" i="63"/>
  <c r="S230" i="63" s="1"/>
  <c r="R229" i="63"/>
  <c r="S229" i="63" s="1"/>
  <c r="R227" i="63"/>
  <c r="S227" i="63" s="1"/>
  <c r="R226" i="63"/>
  <c r="S226" i="63" s="1"/>
  <c r="R225" i="63"/>
  <c r="S225" i="63" s="1"/>
  <c r="R223" i="63"/>
  <c r="S223" i="63" s="1"/>
  <c r="R222" i="63"/>
  <c r="S222" i="63" s="1"/>
  <c r="R221" i="63"/>
  <c r="S221" i="63" s="1"/>
  <c r="M287" i="63"/>
  <c r="N287" i="63" s="1"/>
  <c r="M286" i="63"/>
  <c r="N286" i="63" s="1"/>
  <c r="M285" i="63"/>
  <c r="N285" i="63" s="1"/>
  <c r="M284" i="63"/>
  <c r="N284" i="63" s="1"/>
  <c r="M282" i="63"/>
  <c r="N282" i="63" s="1"/>
  <c r="M281" i="63"/>
  <c r="N281" i="63" s="1"/>
  <c r="M280" i="63"/>
  <c r="N280" i="63" s="1"/>
  <c r="M279" i="63"/>
  <c r="N279" i="63" s="1"/>
  <c r="M278" i="63"/>
  <c r="N278" i="63" s="1"/>
  <c r="M277" i="63"/>
  <c r="N277" i="63" s="1"/>
  <c r="M276" i="63"/>
  <c r="N276" i="63" s="1"/>
  <c r="M275" i="63"/>
  <c r="N275" i="63" s="1"/>
  <c r="M274" i="63"/>
  <c r="N274" i="63" s="1"/>
  <c r="M273" i="63"/>
  <c r="N273" i="63" s="1"/>
  <c r="M272" i="63"/>
  <c r="N272" i="63" s="1"/>
  <c r="M271" i="63"/>
  <c r="N271" i="63" s="1"/>
  <c r="M270" i="63"/>
  <c r="N270" i="63" s="1"/>
  <c r="M269" i="63"/>
  <c r="N269" i="63" s="1"/>
  <c r="M268" i="63"/>
  <c r="N268" i="63" s="1"/>
  <c r="M267" i="63"/>
  <c r="N267" i="63" s="1"/>
  <c r="M266" i="63"/>
  <c r="N266" i="63" s="1"/>
  <c r="M265" i="63"/>
  <c r="N265" i="63" s="1"/>
  <c r="M264" i="63"/>
  <c r="N264" i="63" s="1"/>
  <c r="M263" i="63"/>
  <c r="N263" i="63" s="1"/>
  <c r="M262" i="63"/>
  <c r="N262" i="63" s="1"/>
  <c r="M261" i="63"/>
  <c r="N261" i="63" s="1"/>
  <c r="M260" i="63"/>
  <c r="N260" i="63" s="1"/>
  <c r="M259" i="63"/>
  <c r="N259" i="63" s="1"/>
  <c r="M258" i="63"/>
  <c r="N258" i="63" s="1"/>
  <c r="M256" i="63"/>
  <c r="N256" i="63" s="1"/>
  <c r="M255" i="63"/>
  <c r="N255" i="63" s="1"/>
  <c r="M254" i="63"/>
  <c r="N254" i="63" s="1"/>
  <c r="M253" i="63"/>
  <c r="N253" i="63" s="1"/>
  <c r="M252" i="63"/>
  <c r="N252" i="63" s="1"/>
  <c r="M251" i="63"/>
  <c r="N251" i="63" s="1"/>
  <c r="M250" i="63"/>
  <c r="N250" i="63" s="1"/>
  <c r="M249" i="63"/>
  <c r="N249" i="63" s="1"/>
  <c r="M248" i="63"/>
  <c r="N248" i="63" s="1"/>
  <c r="M247" i="63"/>
  <c r="N247" i="63" s="1"/>
  <c r="M246" i="63"/>
  <c r="N246" i="63" s="1"/>
  <c r="M245" i="63"/>
  <c r="N245" i="63" s="1"/>
  <c r="M244" i="63"/>
  <c r="N244" i="63" s="1"/>
  <c r="M243" i="63"/>
  <c r="N243" i="63" s="1"/>
  <c r="M242" i="63"/>
  <c r="N242" i="63" s="1"/>
  <c r="M241" i="63"/>
  <c r="N241" i="63" s="1"/>
  <c r="M240" i="63"/>
  <c r="N240" i="63" s="1"/>
  <c r="M239" i="63"/>
  <c r="N239" i="63" s="1"/>
  <c r="M238" i="63"/>
  <c r="N238" i="63" s="1"/>
  <c r="M237" i="63"/>
  <c r="N237" i="63" s="1"/>
  <c r="M236" i="63"/>
  <c r="N236" i="63" s="1"/>
  <c r="M235" i="63"/>
  <c r="N235" i="63" s="1"/>
  <c r="M234" i="63"/>
  <c r="N234" i="63" s="1"/>
  <c r="M233" i="63"/>
  <c r="N233" i="63" s="1"/>
  <c r="M232" i="63"/>
  <c r="N232" i="63" s="1"/>
  <c r="M231" i="63"/>
  <c r="N231" i="63" s="1"/>
  <c r="M230" i="63"/>
  <c r="N230" i="63" s="1"/>
  <c r="M229" i="63"/>
  <c r="N229" i="63" s="1"/>
  <c r="M227" i="63"/>
  <c r="N227" i="63" s="1"/>
  <c r="M226" i="63"/>
  <c r="N226" i="63" s="1"/>
  <c r="M225" i="63"/>
  <c r="N225" i="63" s="1"/>
  <c r="M223" i="63"/>
  <c r="N223" i="63" s="1"/>
  <c r="M222" i="63"/>
  <c r="N222" i="63" s="1"/>
  <c r="M221" i="63"/>
  <c r="N221" i="63" s="1"/>
  <c r="H287" i="63"/>
  <c r="I287" i="63" s="1"/>
  <c r="H286" i="63"/>
  <c r="I286" i="63" s="1"/>
  <c r="H285" i="63"/>
  <c r="I285" i="63" s="1"/>
  <c r="H284" i="63"/>
  <c r="I284" i="63" s="1"/>
  <c r="H282" i="63"/>
  <c r="I282" i="63" s="1"/>
  <c r="H281" i="63"/>
  <c r="I281" i="63" s="1"/>
  <c r="H280" i="63"/>
  <c r="I280" i="63" s="1"/>
  <c r="H279" i="63"/>
  <c r="I279" i="63" s="1"/>
  <c r="H278" i="63"/>
  <c r="I278" i="63" s="1"/>
  <c r="H277" i="63"/>
  <c r="I277" i="63" s="1"/>
  <c r="H276" i="63"/>
  <c r="I276" i="63" s="1"/>
  <c r="H275" i="63"/>
  <c r="I275" i="63" s="1"/>
  <c r="H274" i="63"/>
  <c r="I274" i="63" s="1"/>
  <c r="H273" i="63"/>
  <c r="I273" i="63" s="1"/>
  <c r="H272" i="63"/>
  <c r="I272" i="63" s="1"/>
  <c r="H271" i="63"/>
  <c r="I271" i="63" s="1"/>
  <c r="H270" i="63"/>
  <c r="I270" i="63" s="1"/>
  <c r="H269" i="63"/>
  <c r="I269" i="63" s="1"/>
  <c r="H268" i="63"/>
  <c r="I268" i="63" s="1"/>
  <c r="H267" i="63"/>
  <c r="I267" i="63" s="1"/>
  <c r="H266" i="63"/>
  <c r="I266" i="63" s="1"/>
  <c r="H265" i="63"/>
  <c r="I265" i="63" s="1"/>
  <c r="H264" i="63"/>
  <c r="I264" i="63" s="1"/>
  <c r="H263" i="63"/>
  <c r="I263" i="63" s="1"/>
  <c r="H262" i="63"/>
  <c r="I262" i="63" s="1"/>
  <c r="H261" i="63"/>
  <c r="I261" i="63" s="1"/>
  <c r="H260" i="63"/>
  <c r="I260" i="63" s="1"/>
  <c r="H259" i="63"/>
  <c r="I259" i="63" s="1"/>
  <c r="H258" i="63"/>
  <c r="I258" i="63" s="1"/>
  <c r="H256" i="63"/>
  <c r="I256" i="63" s="1"/>
  <c r="H255" i="63"/>
  <c r="I255" i="63" s="1"/>
  <c r="H254" i="63"/>
  <c r="I254" i="63" s="1"/>
  <c r="H253" i="63"/>
  <c r="I253" i="63" s="1"/>
  <c r="H252" i="63"/>
  <c r="I252" i="63" s="1"/>
  <c r="H251" i="63"/>
  <c r="I251" i="63" s="1"/>
  <c r="H250" i="63"/>
  <c r="I250" i="63" s="1"/>
  <c r="H249" i="63"/>
  <c r="I249" i="63" s="1"/>
  <c r="H248" i="63"/>
  <c r="I248" i="63" s="1"/>
  <c r="H247" i="63"/>
  <c r="I247" i="63" s="1"/>
  <c r="H246" i="63"/>
  <c r="I246" i="63" s="1"/>
  <c r="H245" i="63"/>
  <c r="I245" i="63" s="1"/>
  <c r="H244" i="63"/>
  <c r="I244" i="63" s="1"/>
  <c r="H243" i="63"/>
  <c r="I243" i="63" s="1"/>
  <c r="H242" i="63"/>
  <c r="I242" i="63" s="1"/>
  <c r="H241" i="63"/>
  <c r="I241" i="63" s="1"/>
  <c r="H240" i="63"/>
  <c r="I240" i="63" s="1"/>
  <c r="H239" i="63"/>
  <c r="I239" i="63" s="1"/>
  <c r="H238" i="63"/>
  <c r="I238" i="63" s="1"/>
  <c r="H237" i="63"/>
  <c r="I237" i="63" s="1"/>
  <c r="H236" i="63"/>
  <c r="I236" i="63" s="1"/>
  <c r="H235" i="63"/>
  <c r="I235" i="63" s="1"/>
  <c r="H234" i="63"/>
  <c r="I234" i="63" s="1"/>
  <c r="H233" i="63"/>
  <c r="I233" i="63" s="1"/>
  <c r="H232" i="63"/>
  <c r="I232" i="63" s="1"/>
  <c r="H231" i="63"/>
  <c r="I231" i="63" s="1"/>
  <c r="H230" i="63"/>
  <c r="I230" i="63" s="1"/>
  <c r="H229" i="63"/>
  <c r="I229" i="63" s="1"/>
  <c r="H227" i="63"/>
  <c r="I227" i="63" s="1"/>
  <c r="H226" i="63"/>
  <c r="I226" i="63" s="1"/>
  <c r="H225" i="63"/>
  <c r="I225" i="63" s="1"/>
  <c r="H223" i="63"/>
  <c r="I223" i="63" s="1"/>
  <c r="H222" i="63"/>
  <c r="I222" i="63" s="1"/>
  <c r="H221" i="63"/>
  <c r="I221" i="63" s="1"/>
  <c r="R208" i="63"/>
  <c r="S208" i="63" s="1"/>
  <c r="R207" i="63"/>
  <c r="S207" i="63" s="1"/>
  <c r="R206" i="63"/>
  <c r="S206" i="63" s="1"/>
  <c r="R205" i="63"/>
  <c r="S205" i="63" s="1"/>
  <c r="R203" i="63"/>
  <c r="S203" i="63" s="1"/>
  <c r="R202" i="63"/>
  <c r="S202" i="63" s="1"/>
  <c r="R201" i="63"/>
  <c r="S201" i="63" s="1"/>
  <c r="R200" i="63"/>
  <c r="S200" i="63" s="1"/>
  <c r="R199" i="63"/>
  <c r="S199" i="63" s="1"/>
  <c r="R198" i="63"/>
  <c r="S198" i="63" s="1"/>
  <c r="R197" i="63"/>
  <c r="S197" i="63" s="1"/>
  <c r="R196" i="63"/>
  <c r="S196" i="63" s="1"/>
  <c r="R195" i="63"/>
  <c r="S195" i="63" s="1"/>
  <c r="R194" i="63"/>
  <c r="S194" i="63" s="1"/>
  <c r="R193" i="63"/>
  <c r="S193" i="63" s="1"/>
  <c r="R192" i="63"/>
  <c r="S192" i="63" s="1"/>
  <c r="R191" i="63"/>
  <c r="S191" i="63" s="1"/>
  <c r="R190" i="63"/>
  <c r="S190" i="63" s="1"/>
  <c r="R189" i="63"/>
  <c r="S189" i="63" s="1"/>
  <c r="R188" i="63"/>
  <c r="S188" i="63" s="1"/>
  <c r="R187" i="63"/>
  <c r="S187" i="63" s="1"/>
  <c r="R186" i="63"/>
  <c r="S186" i="63" s="1"/>
  <c r="R185" i="63"/>
  <c r="S185" i="63" s="1"/>
  <c r="R184" i="63"/>
  <c r="S184" i="63" s="1"/>
  <c r="R183" i="63"/>
  <c r="S183" i="63" s="1"/>
  <c r="R182" i="63"/>
  <c r="S182" i="63" s="1"/>
  <c r="R181" i="63"/>
  <c r="S181" i="63" s="1"/>
  <c r="R180" i="63"/>
  <c r="S180" i="63" s="1"/>
  <c r="R179" i="63"/>
  <c r="S179" i="63" s="1"/>
  <c r="R177" i="63"/>
  <c r="S177" i="63" s="1"/>
  <c r="R176" i="63"/>
  <c r="S176" i="63" s="1"/>
  <c r="R175" i="63"/>
  <c r="S175" i="63" s="1"/>
  <c r="R174" i="63"/>
  <c r="S174" i="63" s="1"/>
  <c r="R173" i="63"/>
  <c r="S173" i="63" s="1"/>
  <c r="R172" i="63"/>
  <c r="S172" i="63" s="1"/>
  <c r="R171" i="63"/>
  <c r="S171" i="63" s="1"/>
  <c r="R170" i="63"/>
  <c r="S170" i="63" s="1"/>
  <c r="R169" i="63"/>
  <c r="S169" i="63" s="1"/>
  <c r="R168" i="63"/>
  <c r="S168" i="63" s="1"/>
  <c r="R167" i="63"/>
  <c r="S167" i="63" s="1"/>
  <c r="R166" i="63"/>
  <c r="S166" i="63" s="1"/>
  <c r="R165" i="63"/>
  <c r="S165" i="63" s="1"/>
  <c r="R164" i="63"/>
  <c r="S164" i="63" s="1"/>
  <c r="R163" i="63"/>
  <c r="S163" i="63" s="1"/>
  <c r="R162" i="63"/>
  <c r="S162" i="63" s="1"/>
  <c r="R161" i="63"/>
  <c r="S161" i="63" s="1"/>
  <c r="R160" i="63"/>
  <c r="S160" i="63" s="1"/>
  <c r="R159" i="63"/>
  <c r="S159" i="63" s="1"/>
  <c r="R158" i="63"/>
  <c r="S158" i="63" s="1"/>
  <c r="R157" i="63"/>
  <c r="S157" i="63" s="1"/>
  <c r="R156" i="63"/>
  <c r="S156" i="63" s="1"/>
  <c r="R155" i="63"/>
  <c r="S155" i="63" s="1"/>
  <c r="R154" i="63"/>
  <c r="S154" i="63" s="1"/>
  <c r="R153" i="63"/>
  <c r="S153" i="63" s="1"/>
  <c r="R152" i="63"/>
  <c r="S152" i="63" s="1"/>
  <c r="R151" i="63"/>
  <c r="S151" i="63" s="1"/>
  <c r="R150" i="63"/>
  <c r="S150" i="63" s="1"/>
  <c r="R148" i="63"/>
  <c r="S148" i="63" s="1"/>
  <c r="R147" i="63"/>
  <c r="S147" i="63" s="1"/>
  <c r="R146" i="63"/>
  <c r="S146" i="63" s="1"/>
  <c r="R144" i="63"/>
  <c r="S144" i="63" s="1"/>
  <c r="R143" i="63"/>
  <c r="S143" i="63" s="1"/>
  <c r="R142" i="63"/>
  <c r="S142" i="63" s="1"/>
  <c r="M208" i="63"/>
  <c r="N208" i="63" s="1"/>
  <c r="M207" i="63"/>
  <c r="N207" i="63" s="1"/>
  <c r="M206" i="63"/>
  <c r="N206" i="63" s="1"/>
  <c r="M205" i="63"/>
  <c r="N205" i="63" s="1"/>
  <c r="M203" i="63"/>
  <c r="N203" i="63" s="1"/>
  <c r="M202" i="63"/>
  <c r="N202" i="63" s="1"/>
  <c r="M201" i="63"/>
  <c r="N201" i="63" s="1"/>
  <c r="M200" i="63"/>
  <c r="N200" i="63" s="1"/>
  <c r="M199" i="63"/>
  <c r="N199" i="63" s="1"/>
  <c r="M198" i="63"/>
  <c r="N198" i="63" s="1"/>
  <c r="M197" i="63"/>
  <c r="N197" i="63" s="1"/>
  <c r="M196" i="63"/>
  <c r="N196" i="63" s="1"/>
  <c r="M195" i="63"/>
  <c r="N195" i="63" s="1"/>
  <c r="M194" i="63"/>
  <c r="N194" i="63" s="1"/>
  <c r="M193" i="63"/>
  <c r="N193" i="63" s="1"/>
  <c r="M192" i="63"/>
  <c r="N192" i="63" s="1"/>
  <c r="M191" i="63"/>
  <c r="N191" i="63" s="1"/>
  <c r="M190" i="63"/>
  <c r="N190" i="63" s="1"/>
  <c r="M189" i="63"/>
  <c r="N189" i="63" s="1"/>
  <c r="M188" i="63"/>
  <c r="N188" i="63" s="1"/>
  <c r="M187" i="63"/>
  <c r="N187" i="63" s="1"/>
  <c r="M186" i="63"/>
  <c r="N186" i="63" s="1"/>
  <c r="M185" i="63"/>
  <c r="N185" i="63" s="1"/>
  <c r="M184" i="63"/>
  <c r="N184" i="63" s="1"/>
  <c r="M183" i="63"/>
  <c r="N183" i="63" s="1"/>
  <c r="M182" i="63"/>
  <c r="N182" i="63" s="1"/>
  <c r="M181" i="63"/>
  <c r="N181" i="63" s="1"/>
  <c r="M180" i="63"/>
  <c r="N180" i="63" s="1"/>
  <c r="M179" i="63"/>
  <c r="N179" i="63" s="1"/>
  <c r="M177" i="63"/>
  <c r="N177" i="63" s="1"/>
  <c r="M176" i="63"/>
  <c r="N176" i="63" s="1"/>
  <c r="M175" i="63"/>
  <c r="N175" i="63" s="1"/>
  <c r="M174" i="63"/>
  <c r="N174" i="63" s="1"/>
  <c r="M173" i="63"/>
  <c r="N173" i="63" s="1"/>
  <c r="M172" i="63"/>
  <c r="N172" i="63" s="1"/>
  <c r="M171" i="63"/>
  <c r="N171" i="63" s="1"/>
  <c r="M170" i="63"/>
  <c r="N170" i="63" s="1"/>
  <c r="M169" i="63"/>
  <c r="N169" i="63" s="1"/>
  <c r="M168" i="63"/>
  <c r="N168" i="63" s="1"/>
  <c r="M167" i="63"/>
  <c r="N167" i="63" s="1"/>
  <c r="M166" i="63"/>
  <c r="N166" i="63" s="1"/>
  <c r="M165" i="63"/>
  <c r="N165" i="63" s="1"/>
  <c r="M164" i="63"/>
  <c r="N164" i="63" s="1"/>
  <c r="M163" i="63"/>
  <c r="N163" i="63" s="1"/>
  <c r="M162" i="63"/>
  <c r="N162" i="63" s="1"/>
  <c r="M161" i="63"/>
  <c r="N161" i="63" s="1"/>
  <c r="M160" i="63"/>
  <c r="N160" i="63" s="1"/>
  <c r="M159" i="63"/>
  <c r="N159" i="63" s="1"/>
  <c r="M158" i="63"/>
  <c r="N158" i="63" s="1"/>
  <c r="M157" i="63"/>
  <c r="N157" i="63" s="1"/>
  <c r="M156" i="63"/>
  <c r="N156" i="63" s="1"/>
  <c r="M155" i="63"/>
  <c r="N155" i="63" s="1"/>
  <c r="M154" i="63"/>
  <c r="N154" i="63" s="1"/>
  <c r="M153" i="63"/>
  <c r="N153" i="63" s="1"/>
  <c r="M152" i="63"/>
  <c r="N152" i="63" s="1"/>
  <c r="M151" i="63"/>
  <c r="N151" i="63" s="1"/>
  <c r="M150" i="63"/>
  <c r="N150" i="63" s="1"/>
  <c r="M148" i="63"/>
  <c r="N148" i="63" s="1"/>
  <c r="M147" i="63"/>
  <c r="N147" i="63" s="1"/>
  <c r="M146" i="63"/>
  <c r="N146" i="63" s="1"/>
  <c r="M144" i="63"/>
  <c r="N144" i="63" s="1"/>
  <c r="M143" i="63"/>
  <c r="N143" i="63" s="1"/>
  <c r="M142" i="63"/>
  <c r="N142" i="63" s="1"/>
  <c r="H208" i="63"/>
  <c r="I208" i="63" s="1"/>
  <c r="H207" i="63"/>
  <c r="I207" i="63" s="1"/>
  <c r="H206" i="63"/>
  <c r="I206" i="63" s="1"/>
  <c r="H205" i="63"/>
  <c r="I205" i="63" s="1"/>
  <c r="H203" i="63"/>
  <c r="I203" i="63" s="1"/>
  <c r="H202" i="63"/>
  <c r="I202" i="63" s="1"/>
  <c r="H201" i="63"/>
  <c r="I201" i="63" s="1"/>
  <c r="H200" i="63"/>
  <c r="I200" i="63" s="1"/>
  <c r="H199" i="63"/>
  <c r="I199" i="63" s="1"/>
  <c r="H198" i="63"/>
  <c r="I198" i="63" s="1"/>
  <c r="H197" i="63"/>
  <c r="I197" i="63" s="1"/>
  <c r="H196" i="63"/>
  <c r="I196" i="63" s="1"/>
  <c r="H195" i="63"/>
  <c r="I195" i="63" s="1"/>
  <c r="H194" i="63"/>
  <c r="I194" i="63" s="1"/>
  <c r="H193" i="63"/>
  <c r="I193" i="63" s="1"/>
  <c r="H192" i="63"/>
  <c r="I192" i="63" s="1"/>
  <c r="H191" i="63"/>
  <c r="I191" i="63" s="1"/>
  <c r="H190" i="63"/>
  <c r="I190" i="63" s="1"/>
  <c r="H189" i="63"/>
  <c r="I189" i="63" s="1"/>
  <c r="H188" i="63"/>
  <c r="I188" i="63" s="1"/>
  <c r="H187" i="63"/>
  <c r="I187" i="63" s="1"/>
  <c r="H186" i="63"/>
  <c r="I186" i="63" s="1"/>
  <c r="H185" i="63"/>
  <c r="I185" i="63" s="1"/>
  <c r="H184" i="63"/>
  <c r="I184" i="63" s="1"/>
  <c r="H183" i="63"/>
  <c r="I183" i="63" s="1"/>
  <c r="H182" i="63"/>
  <c r="I182" i="63" s="1"/>
  <c r="H181" i="63"/>
  <c r="I181" i="63" s="1"/>
  <c r="H180" i="63"/>
  <c r="I180" i="63" s="1"/>
  <c r="H179" i="63"/>
  <c r="I179" i="63" s="1"/>
  <c r="H177" i="63"/>
  <c r="I177" i="63" s="1"/>
  <c r="H176" i="63"/>
  <c r="I176" i="63" s="1"/>
  <c r="H175" i="63"/>
  <c r="I175" i="63" s="1"/>
  <c r="H174" i="63"/>
  <c r="I174" i="63" s="1"/>
  <c r="H173" i="63"/>
  <c r="I173" i="63" s="1"/>
  <c r="H172" i="63"/>
  <c r="I172" i="63" s="1"/>
  <c r="H171" i="63"/>
  <c r="I171" i="63" s="1"/>
  <c r="H170" i="63"/>
  <c r="I170" i="63" s="1"/>
  <c r="H169" i="63"/>
  <c r="I169" i="63" s="1"/>
  <c r="H168" i="63"/>
  <c r="I168" i="63" s="1"/>
  <c r="H167" i="63"/>
  <c r="I167" i="63" s="1"/>
  <c r="H166" i="63"/>
  <c r="I166" i="63" s="1"/>
  <c r="H165" i="63"/>
  <c r="I165" i="63" s="1"/>
  <c r="H164" i="63"/>
  <c r="I164" i="63" s="1"/>
  <c r="H163" i="63"/>
  <c r="I163" i="63" s="1"/>
  <c r="H162" i="63"/>
  <c r="I162" i="63" s="1"/>
  <c r="H161" i="63"/>
  <c r="I161" i="63" s="1"/>
  <c r="H160" i="63"/>
  <c r="I160" i="63" s="1"/>
  <c r="H159" i="63"/>
  <c r="I159" i="63" s="1"/>
  <c r="H158" i="63"/>
  <c r="I158" i="63" s="1"/>
  <c r="H157" i="63"/>
  <c r="I157" i="63" s="1"/>
  <c r="H156" i="63"/>
  <c r="I156" i="63" s="1"/>
  <c r="H155" i="63"/>
  <c r="I155" i="63" s="1"/>
  <c r="H154" i="63"/>
  <c r="I154" i="63" s="1"/>
  <c r="H153" i="63"/>
  <c r="I153" i="63" s="1"/>
  <c r="H152" i="63"/>
  <c r="I152" i="63" s="1"/>
  <c r="H151" i="63"/>
  <c r="I151" i="63" s="1"/>
  <c r="H150" i="63"/>
  <c r="I150" i="63" s="1"/>
  <c r="H148" i="63"/>
  <c r="I148" i="63" s="1"/>
  <c r="H147" i="63"/>
  <c r="I147" i="63" s="1"/>
  <c r="H146" i="63"/>
  <c r="I146" i="63" s="1"/>
  <c r="H144" i="63"/>
  <c r="I144" i="63" s="1"/>
  <c r="H143" i="63"/>
  <c r="I143" i="63" s="1"/>
  <c r="H142" i="63"/>
  <c r="I142" i="63" s="1"/>
  <c r="R122" i="63"/>
  <c r="S122" i="63" s="1"/>
  <c r="R121" i="63"/>
  <c r="S121" i="63" s="1"/>
  <c r="R120" i="63"/>
  <c r="S120" i="63" s="1"/>
  <c r="R119" i="63"/>
  <c r="S119" i="63" s="1"/>
  <c r="R118" i="63"/>
  <c r="S118" i="63" s="1"/>
  <c r="R117" i="63"/>
  <c r="S117" i="63" s="1"/>
  <c r="R116" i="63"/>
  <c r="S116" i="63" s="1"/>
  <c r="R115" i="63"/>
  <c r="S115" i="63" s="1"/>
  <c r="R114" i="63"/>
  <c r="S114" i="63" s="1"/>
  <c r="R113" i="63"/>
  <c r="S113" i="63" s="1"/>
  <c r="R112" i="63"/>
  <c r="S112" i="63" s="1"/>
  <c r="R111" i="63"/>
  <c r="S111" i="63" s="1"/>
  <c r="R110" i="63"/>
  <c r="S110" i="63" s="1"/>
  <c r="R109" i="63"/>
  <c r="S109" i="63" s="1"/>
  <c r="R108" i="63"/>
  <c r="S108" i="63" s="1"/>
  <c r="R107" i="63"/>
  <c r="S107" i="63" s="1"/>
  <c r="R106" i="63"/>
  <c r="S106" i="63" s="1"/>
  <c r="R105" i="63"/>
  <c r="S105" i="63" s="1"/>
  <c r="R104" i="63"/>
  <c r="S104" i="63" s="1"/>
  <c r="R103" i="63"/>
  <c r="S103" i="63" s="1"/>
  <c r="R102" i="63"/>
  <c r="S102" i="63" s="1"/>
  <c r="R101" i="63"/>
  <c r="S101" i="63" s="1"/>
  <c r="R100" i="63"/>
  <c r="S100" i="63" s="1"/>
  <c r="R99" i="63"/>
  <c r="S99" i="63" s="1"/>
  <c r="R97" i="63"/>
  <c r="S97" i="63" s="1"/>
  <c r="R96" i="63"/>
  <c r="S96" i="63" s="1"/>
  <c r="R95" i="63"/>
  <c r="S95" i="63" s="1"/>
  <c r="M122" i="63"/>
  <c r="N122" i="63" s="1"/>
  <c r="M121" i="63"/>
  <c r="N121" i="63" s="1"/>
  <c r="M120" i="63"/>
  <c r="N120" i="63" s="1"/>
  <c r="M119" i="63"/>
  <c r="N119" i="63" s="1"/>
  <c r="M118" i="63"/>
  <c r="N118" i="63" s="1"/>
  <c r="M117" i="63"/>
  <c r="N117" i="63" s="1"/>
  <c r="M116" i="63"/>
  <c r="N116" i="63" s="1"/>
  <c r="M115" i="63"/>
  <c r="N115" i="63" s="1"/>
  <c r="M114" i="63"/>
  <c r="N114" i="63" s="1"/>
  <c r="M113" i="63"/>
  <c r="N113" i="63" s="1"/>
  <c r="M112" i="63"/>
  <c r="N112" i="63" s="1"/>
  <c r="M111" i="63"/>
  <c r="N111" i="63" s="1"/>
  <c r="M110" i="63"/>
  <c r="N110" i="63" s="1"/>
  <c r="M109" i="63"/>
  <c r="N109" i="63" s="1"/>
  <c r="M108" i="63"/>
  <c r="N108" i="63" s="1"/>
  <c r="M107" i="63"/>
  <c r="N107" i="63" s="1"/>
  <c r="M106" i="63"/>
  <c r="N106" i="63" s="1"/>
  <c r="M105" i="63"/>
  <c r="N105" i="63" s="1"/>
  <c r="M104" i="63"/>
  <c r="N104" i="63" s="1"/>
  <c r="M103" i="63"/>
  <c r="N103" i="63" s="1"/>
  <c r="M102" i="63"/>
  <c r="N102" i="63" s="1"/>
  <c r="M101" i="63"/>
  <c r="N101" i="63" s="1"/>
  <c r="M100" i="63"/>
  <c r="N100" i="63" s="1"/>
  <c r="M99" i="63"/>
  <c r="N99" i="63" s="1"/>
  <c r="M97" i="63"/>
  <c r="N97" i="63" s="1"/>
  <c r="M96" i="63"/>
  <c r="N96" i="63" s="1"/>
  <c r="M95" i="63"/>
  <c r="N95" i="63" s="1"/>
  <c r="H122" i="63"/>
  <c r="I122" i="63" s="1"/>
  <c r="H121" i="63"/>
  <c r="I121" i="63" s="1"/>
  <c r="H120" i="63"/>
  <c r="I120" i="63" s="1"/>
  <c r="H119" i="63"/>
  <c r="I119" i="63" s="1"/>
  <c r="H118" i="63"/>
  <c r="I118" i="63" s="1"/>
  <c r="H117" i="63"/>
  <c r="I117" i="63" s="1"/>
  <c r="H116" i="63"/>
  <c r="I116" i="63" s="1"/>
  <c r="H115" i="63"/>
  <c r="I115" i="63" s="1"/>
  <c r="H114" i="63"/>
  <c r="I114" i="63" s="1"/>
  <c r="H113" i="63"/>
  <c r="I113" i="63" s="1"/>
  <c r="H112" i="63"/>
  <c r="I112" i="63" s="1"/>
  <c r="H111" i="63"/>
  <c r="I111" i="63" s="1"/>
  <c r="H110" i="63"/>
  <c r="I110" i="63" s="1"/>
  <c r="H109" i="63"/>
  <c r="I109" i="63" s="1"/>
  <c r="H108" i="63"/>
  <c r="I108" i="63" s="1"/>
  <c r="H107" i="63"/>
  <c r="I107" i="63" s="1"/>
  <c r="H106" i="63"/>
  <c r="I106" i="63" s="1"/>
  <c r="H105" i="63"/>
  <c r="I105" i="63" s="1"/>
  <c r="H104" i="63"/>
  <c r="I104" i="63" s="1"/>
  <c r="H103" i="63"/>
  <c r="I103" i="63" s="1"/>
  <c r="H102" i="63"/>
  <c r="I102" i="63" s="1"/>
  <c r="H101" i="63"/>
  <c r="I101" i="63" s="1"/>
  <c r="H100" i="63"/>
  <c r="I100" i="63" s="1"/>
  <c r="H99" i="63"/>
  <c r="I99" i="63" s="1"/>
  <c r="H97" i="63"/>
  <c r="I97" i="63" s="1"/>
  <c r="H96" i="63"/>
  <c r="I96" i="63" s="1"/>
  <c r="H95" i="63"/>
  <c r="I95" i="63" s="1"/>
  <c r="H79" i="63"/>
  <c r="I79" i="63" s="1"/>
  <c r="H78" i="63"/>
  <c r="I78" i="63" s="1"/>
  <c r="H77" i="63"/>
  <c r="I77" i="63" s="1"/>
  <c r="H76" i="63"/>
  <c r="I76" i="63" s="1"/>
  <c r="H75" i="63"/>
  <c r="I75" i="63" s="1"/>
  <c r="H74" i="63"/>
  <c r="I74" i="63" s="1"/>
  <c r="H73" i="63"/>
  <c r="I73" i="63" s="1"/>
  <c r="H72" i="63"/>
  <c r="I72" i="63" s="1"/>
  <c r="H71" i="63"/>
  <c r="I71" i="63" s="1"/>
  <c r="H70" i="63"/>
  <c r="I70" i="63" s="1"/>
  <c r="H69" i="63"/>
  <c r="I69" i="63" s="1"/>
  <c r="H68" i="63"/>
  <c r="I68" i="63" s="1"/>
  <c r="H67" i="63"/>
  <c r="I67" i="63" s="1"/>
  <c r="H66" i="63"/>
  <c r="I66" i="63" s="1"/>
  <c r="H65" i="63"/>
  <c r="I65" i="63" s="1"/>
  <c r="H64" i="63"/>
  <c r="I64" i="63" s="1"/>
  <c r="H63" i="63"/>
  <c r="I63" i="63" s="1"/>
  <c r="H62" i="63"/>
  <c r="I62" i="63" s="1"/>
  <c r="H61" i="63"/>
  <c r="I61" i="63" s="1"/>
  <c r="H60" i="63"/>
  <c r="I60" i="63" s="1"/>
  <c r="H59" i="63"/>
  <c r="I59" i="63" s="1"/>
  <c r="H58" i="63"/>
  <c r="I58" i="63" s="1"/>
  <c r="H57" i="63"/>
  <c r="I57" i="63" s="1"/>
  <c r="H56" i="63"/>
  <c r="I56" i="63" s="1"/>
  <c r="H54" i="63"/>
  <c r="I54" i="63" s="1"/>
  <c r="H53" i="63"/>
  <c r="I53" i="63" s="1"/>
  <c r="H52" i="63"/>
  <c r="I52" i="63" s="1"/>
  <c r="M79" i="63"/>
  <c r="N79" i="63" s="1"/>
  <c r="M78" i="63"/>
  <c r="N78" i="63" s="1"/>
  <c r="M77" i="63"/>
  <c r="N77" i="63" s="1"/>
  <c r="M76" i="63"/>
  <c r="N76" i="63" s="1"/>
  <c r="M75" i="63"/>
  <c r="N75" i="63" s="1"/>
  <c r="M74" i="63"/>
  <c r="N74" i="63" s="1"/>
  <c r="M73" i="63"/>
  <c r="N73" i="63" s="1"/>
  <c r="M72" i="63"/>
  <c r="N72" i="63" s="1"/>
  <c r="M71" i="63"/>
  <c r="N71" i="63" s="1"/>
  <c r="M70" i="63"/>
  <c r="N70" i="63" s="1"/>
  <c r="M69" i="63"/>
  <c r="N69" i="63" s="1"/>
  <c r="M68" i="63"/>
  <c r="N68" i="63" s="1"/>
  <c r="M67" i="63"/>
  <c r="N67" i="63" s="1"/>
  <c r="M66" i="63"/>
  <c r="N66" i="63" s="1"/>
  <c r="M65" i="63"/>
  <c r="N65" i="63" s="1"/>
  <c r="M64" i="63"/>
  <c r="N64" i="63" s="1"/>
  <c r="M63" i="63"/>
  <c r="N63" i="63" s="1"/>
  <c r="M62" i="63"/>
  <c r="N62" i="63" s="1"/>
  <c r="M61" i="63"/>
  <c r="N61" i="63" s="1"/>
  <c r="M60" i="63"/>
  <c r="N60" i="63" s="1"/>
  <c r="M59" i="63"/>
  <c r="N59" i="63" s="1"/>
  <c r="M58" i="63"/>
  <c r="N58" i="63" s="1"/>
  <c r="M57" i="63"/>
  <c r="N57" i="63" s="1"/>
  <c r="M56" i="63"/>
  <c r="N56" i="63" s="1"/>
  <c r="M54" i="63"/>
  <c r="N54" i="63" s="1"/>
  <c r="M53" i="63"/>
  <c r="N53" i="63" s="1"/>
  <c r="M52" i="63"/>
  <c r="N52" i="63" s="1"/>
  <c r="R79" i="63"/>
  <c r="S79" i="63" s="1"/>
  <c r="R78" i="63"/>
  <c r="S78" i="63" s="1"/>
  <c r="R77" i="63"/>
  <c r="S77" i="63" s="1"/>
  <c r="R76" i="63"/>
  <c r="S76" i="63" s="1"/>
  <c r="R75" i="63"/>
  <c r="S75" i="63" s="1"/>
  <c r="R74" i="63"/>
  <c r="S74" i="63" s="1"/>
  <c r="R73" i="63"/>
  <c r="S73" i="63" s="1"/>
  <c r="R72" i="63"/>
  <c r="S72" i="63" s="1"/>
  <c r="R71" i="63"/>
  <c r="S71" i="63" s="1"/>
  <c r="R70" i="63"/>
  <c r="S70" i="63" s="1"/>
  <c r="R69" i="63"/>
  <c r="S69" i="63" s="1"/>
  <c r="R68" i="63"/>
  <c r="S68" i="63" s="1"/>
  <c r="R67" i="63"/>
  <c r="S67" i="63" s="1"/>
  <c r="R66" i="63"/>
  <c r="S66" i="63" s="1"/>
  <c r="R65" i="63"/>
  <c r="S65" i="63" s="1"/>
  <c r="R64" i="63"/>
  <c r="S64" i="63" s="1"/>
  <c r="R63" i="63"/>
  <c r="S63" i="63" s="1"/>
  <c r="R62" i="63"/>
  <c r="S62" i="63" s="1"/>
  <c r="R61" i="63"/>
  <c r="S61" i="63" s="1"/>
  <c r="R60" i="63"/>
  <c r="S60" i="63" s="1"/>
  <c r="R59" i="63"/>
  <c r="S59" i="63" s="1"/>
  <c r="R58" i="63"/>
  <c r="S58" i="63" s="1"/>
  <c r="R57" i="63"/>
  <c r="S57" i="63" s="1"/>
  <c r="R56" i="63"/>
  <c r="S56" i="63" s="1"/>
  <c r="R54" i="63"/>
  <c r="S54" i="63" s="1"/>
  <c r="R53" i="63"/>
  <c r="S53" i="63" s="1"/>
  <c r="R52" i="63"/>
  <c r="S52" i="63" s="1"/>
  <c r="R36" i="63"/>
  <c r="S36" i="63" s="1"/>
  <c r="R35" i="63"/>
  <c r="S35" i="63" s="1"/>
  <c r="R34" i="63"/>
  <c r="S34" i="63" s="1"/>
  <c r="R33" i="63"/>
  <c r="S33" i="63" s="1"/>
  <c r="R32" i="63"/>
  <c r="S32" i="63" s="1"/>
  <c r="R31" i="63"/>
  <c r="S31" i="63" s="1"/>
  <c r="R30" i="63"/>
  <c r="S30" i="63" s="1"/>
  <c r="R29" i="63"/>
  <c r="S29" i="63" s="1"/>
  <c r="R28" i="63"/>
  <c r="S28" i="63" s="1"/>
  <c r="R27" i="63"/>
  <c r="S27" i="63" s="1"/>
  <c r="R26" i="63"/>
  <c r="S26" i="63" s="1"/>
  <c r="R25" i="63"/>
  <c r="S25" i="63" s="1"/>
  <c r="R24" i="63"/>
  <c r="S24" i="63" s="1"/>
  <c r="R23" i="63"/>
  <c r="S23" i="63" s="1"/>
  <c r="R22" i="63"/>
  <c r="S22" i="63" s="1"/>
  <c r="R21" i="63"/>
  <c r="S21" i="63" s="1"/>
  <c r="R20" i="63"/>
  <c r="S20" i="63" s="1"/>
  <c r="R19" i="63"/>
  <c r="S19" i="63" s="1"/>
  <c r="R18" i="63"/>
  <c r="S18" i="63" s="1"/>
  <c r="R17" i="63"/>
  <c r="S17" i="63" s="1"/>
  <c r="R16" i="63"/>
  <c r="S16" i="63" s="1"/>
  <c r="R15" i="63"/>
  <c r="S15" i="63" s="1"/>
  <c r="R14" i="63"/>
  <c r="S14" i="63" s="1"/>
  <c r="R13" i="63"/>
  <c r="S13" i="63" s="1"/>
  <c r="R11" i="63"/>
  <c r="S11" i="63" s="1"/>
  <c r="R10" i="63"/>
  <c r="S10" i="63" s="1"/>
  <c r="R9" i="63"/>
  <c r="S9" i="63" s="1"/>
  <c r="M36" i="63"/>
  <c r="N36" i="63" s="1"/>
  <c r="M35" i="63"/>
  <c r="N35" i="63" s="1"/>
  <c r="M34" i="63"/>
  <c r="N34" i="63" s="1"/>
  <c r="M33" i="63"/>
  <c r="N33" i="63" s="1"/>
  <c r="M32" i="63"/>
  <c r="N32" i="63" s="1"/>
  <c r="M31" i="63"/>
  <c r="N31" i="63" s="1"/>
  <c r="M30" i="63"/>
  <c r="N30" i="63" s="1"/>
  <c r="M29" i="63"/>
  <c r="N29" i="63" s="1"/>
  <c r="M28" i="63"/>
  <c r="N28" i="63" s="1"/>
  <c r="M27" i="63"/>
  <c r="N27" i="63" s="1"/>
  <c r="M26" i="63"/>
  <c r="N26" i="63" s="1"/>
  <c r="M25" i="63"/>
  <c r="N25" i="63" s="1"/>
  <c r="M24" i="63"/>
  <c r="N24" i="63" s="1"/>
  <c r="M23" i="63"/>
  <c r="N23" i="63" s="1"/>
  <c r="M22" i="63"/>
  <c r="N22" i="63" s="1"/>
  <c r="M21" i="63"/>
  <c r="N21" i="63" s="1"/>
  <c r="M20" i="63"/>
  <c r="N20" i="63" s="1"/>
  <c r="M19" i="63"/>
  <c r="N19" i="63" s="1"/>
  <c r="M18" i="63"/>
  <c r="N18" i="63" s="1"/>
  <c r="M17" i="63"/>
  <c r="N17" i="63" s="1"/>
  <c r="M16" i="63"/>
  <c r="N16" i="63" s="1"/>
  <c r="M15" i="63"/>
  <c r="N15" i="63" s="1"/>
  <c r="M14" i="63"/>
  <c r="N14" i="63" s="1"/>
  <c r="M13" i="63"/>
  <c r="N13" i="63" s="1"/>
  <c r="M11" i="63"/>
  <c r="N11" i="63" s="1"/>
  <c r="M10" i="63"/>
  <c r="N10" i="63" s="1"/>
  <c r="M9" i="63"/>
  <c r="N9" i="63" s="1"/>
  <c r="H36" i="63"/>
  <c r="I36" i="63" s="1"/>
  <c r="H35" i="63"/>
  <c r="I35" i="63" s="1"/>
  <c r="H34" i="63"/>
  <c r="I34" i="63" s="1"/>
  <c r="H33" i="63"/>
  <c r="I33" i="63" s="1"/>
  <c r="H32" i="63"/>
  <c r="I32" i="63" s="1"/>
  <c r="H31" i="63"/>
  <c r="I31" i="63" s="1"/>
  <c r="H30" i="63"/>
  <c r="I30" i="63" s="1"/>
  <c r="H29" i="63"/>
  <c r="I29" i="63" s="1"/>
  <c r="H28" i="63"/>
  <c r="I28" i="63" s="1"/>
  <c r="H27" i="63"/>
  <c r="I27" i="63" s="1"/>
  <c r="H26" i="63"/>
  <c r="I26" i="63" s="1"/>
  <c r="H25" i="63"/>
  <c r="I25" i="63" s="1"/>
  <c r="H24" i="63"/>
  <c r="I24" i="63" s="1"/>
  <c r="H23" i="63"/>
  <c r="I23" i="63" s="1"/>
  <c r="H22" i="63"/>
  <c r="I22" i="63" s="1"/>
  <c r="H21" i="63"/>
  <c r="I21" i="63" s="1"/>
  <c r="H20" i="63"/>
  <c r="I20" i="63" s="1"/>
  <c r="H19" i="63"/>
  <c r="I19" i="63" s="1"/>
  <c r="H18" i="63"/>
  <c r="I18" i="63" s="1"/>
  <c r="H17" i="63"/>
  <c r="I17" i="63" s="1"/>
  <c r="H16" i="63"/>
  <c r="I16" i="63" s="1"/>
  <c r="H15" i="63"/>
  <c r="I15" i="63" s="1"/>
  <c r="H14" i="63"/>
  <c r="I14" i="63" s="1"/>
  <c r="H13" i="63"/>
  <c r="I13" i="63" s="1"/>
  <c r="H11" i="63"/>
  <c r="I11" i="63" s="1"/>
  <c r="H10" i="63"/>
  <c r="I10" i="63" s="1"/>
  <c r="H9" i="63"/>
  <c r="I9" i="63" s="1"/>
  <c r="R243" i="62"/>
  <c r="S243" i="62" s="1"/>
  <c r="R242" i="62"/>
  <c r="S242" i="62" s="1"/>
  <c r="R241" i="62"/>
  <c r="S241" i="62" s="1"/>
  <c r="R240" i="62"/>
  <c r="S240" i="62" s="1"/>
  <c r="R238" i="62"/>
  <c r="S238" i="62" s="1"/>
  <c r="R237" i="62"/>
  <c r="S237" i="62" s="1"/>
  <c r="R236" i="62"/>
  <c r="S236" i="62" s="1"/>
  <c r="R235" i="62"/>
  <c r="S235" i="62" s="1"/>
  <c r="R234" i="62"/>
  <c r="S234" i="62" s="1"/>
  <c r="R233" i="62"/>
  <c r="S233" i="62" s="1"/>
  <c r="R232" i="62"/>
  <c r="S232" i="62" s="1"/>
  <c r="R231" i="62"/>
  <c r="S231" i="62" s="1"/>
  <c r="R230" i="62"/>
  <c r="S230" i="62" s="1"/>
  <c r="R229" i="62"/>
  <c r="S229" i="62" s="1"/>
  <c r="R228" i="62"/>
  <c r="S228" i="62" s="1"/>
  <c r="R227" i="62"/>
  <c r="S227" i="62" s="1"/>
  <c r="R226" i="62"/>
  <c r="S226" i="62" s="1"/>
  <c r="R225" i="62"/>
  <c r="S225" i="62" s="1"/>
  <c r="R224" i="62"/>
  <c r="S224" i="62" s="1"/>
  <c r="R223" i="62"/>
  <c r="S223" i="62" s="1"/>
  <c r="R222" i="62"/>
  <c r="S222" i="62" s="1"/>
  <c r="R221" i="62"/>
  <c r="S221" i="62" s="1"/>
  <c r="R220" i="62"/>
  <c r="S220" i="62" s="1"/>
  <c r="R219" i="62"/>
  <c r="S219" i="62" s="1"/>
  <c r="R218" i="62"/>
  <c r="S218" i="62" s="1"/>
  <c r="R217" i="62"/>
  <c r="S217" i="62" s="1"/>
  <c r="R216" i="62"/>
  <c r="S216" i="62" s="1"/>
  <c r="R215" i="62"/>
  <c r="S215" i="62" s="1"/>
  <c r="R214" i="62"/>
  <c r="S214" i="62" s="1"/>
  <c r="R212" i="62"/>
  <c r="S212" i="62" s="1"/>
  <c r="R211" i="62"/>
  <c r="S211" i="62" s="1"/>
  <c r="R210" i="62"/>
  <c r="S210" i="62" s="1"/>
  <c r="R209" i="62"/>
  <c r="S209" i="62" s="1"/>
  <c r="R208" i="62"/>
  <c r="S208" i="62" s="1"/>
  <c r="R207" i="62"/>
  <c r="S207" i="62" s="1"/>
  <c r="R206" i="62"/>
  <c r="S206" i="62" s="1"/>
  <c r="R205" i="62"/>
  <c r="S205" i="62" s="1"/>
  <c r="R204" i="62"/>
  <c r="S204" i="62" s="1"/>
  <c r="R203" i="62"/>
  <c r="S203" i="62" s="1"/>
  <c r="R202" i="62"/>
  <c r="S202" i="62" s="1"/>
  <c r="R201" i="62"/>
  <c r="S201" i="62" s="1"/>
  <c r="R200" i="62"/>
  <c r="S200" i="62" s="1"/>
  <c r="R199" i="62"/>
  <c r="S199" i="62" s="1"/>
  <c r="R198" i="62"/>
  <c r="S198" i="62" s="1"/>
  <c r="R197" i="62"/>
  <c r="S197" i="62" s="1"/>
  <c r="R196" i="62"/>
  <c r="S196" i="62" s="1"/>
  <c r="R195" i="62"/>
  <c r="S195" i="62" s="1"/>
  <c r="R194" i="62"/>
  <c r="S194" i="62" s="1"/>
  <c r="R193" i="62"/>
  <c r="S193" i="62" s="1"/>
  <c r="R192" i="62"/>
  <c r="S192" i="62" s="1"/>
  <c r="R191" i="62"/>
  <c r="S191" i="62" s="1"/>
  <c r="R190" i="62"/>
  <c r="S190" i="62" s="1"/>
  <c r="R189" i="62"/>
  <c r="S189" i="62" s="1"/>
  <c r="R188" i="62"/>
  <c r="S188" i="62" s="1"/>
  <c r="R187" i="62"/>
  <c r="S187" i="62" s="1"/>
  <c r="R186" i="62"/>
  <c r="S186" i="62" s="1"/>
  <c r="R185" i="62"/>
  <c r="S185" i="62" s="1"/>
  <c r="R183" i="62"/>
  <c r="S183" i="62" s="1"/>
  <c r="R182" i="62"/>
  <c r="S182" i="62" s="1"/>
  <c r="R181" i="62"/>
  <c r="S181" i="62" s="1"/>
  <c r="R179" i="62"/>
  <c r="S179" i="62" s="1"/>
  <c r="R178" i="62"/>
  <c r="S178" i="62" s="1"/>
  <c r="R177" i="62"/>
  <c r="S177" i="62" s="1"/>
  <c r="M243" i="62"/>
  <c r="N243" i="62" s="1"/>
  <c r="M242" i="62"/>
  <c r="N242" i="62" s="1"/>
  <c r="M241" i="62"/>
  <c r="N241" i="62" s="1"/>
  <c r="M240" i="62"/>
  <c r="N240" i="62" s="1"/>
  <c r="M238" i="62"/>
  <c r="N238" i="62" s="1"/>
  <c r="M237" i="62"/>
  <c r="N237" i="62" s="1"/>
  <c r="M236" i="62"/>
  <c r="N236" i="62" s="1"/>
  <c r="M235" i="62"/>
  <c r="N235" i="62" s="1"/>
  <c r="M234" i="62"/>
  <c r="N234" i="62" s="1"/>
  <c r="M233" i="62"/>
  <c r="N233" i="62" s="1"/>
  <c r="M232" i="62"/>
  <c r="N232" i="62" s="1"/>
  <c r="M231" i="62"/>
  <c r="N231" i="62" s="1"/>
  <c r="M230" i="62"/>
  <c r="N230" i="62" s="1"/>
  <c r="M229" i="62"/>
  <c r="N229" i="62" s="1"/>
  <c r="M228" i="62"/>
  <c r="N228" i="62" s="1"/>
  <c r="M227" i="62"/>
  <c r="N227" i="62" s="1"/>
  <c r="M226" i="62"/>
  <c r="N226" i="62" s="1"/>
  <c r="M225" i="62"/>
  <c r="N225" i="62" s="1"/>
  <c r="M224" i="62"/>
  <c r="N224" i="62" s="1"/>
  <c r="M223" i="62"/>
  <c r="N223" i="62" s="1"/>
  <c r="M222" i="62"/>
  <c r="N222" i="62" s="1"/>
  <c r="M221" i="62"/>
  <c r="N221" i="62" s="1"/>
  <c r="M220" i="62"/>
  <c r="N220" i="62" s="1"/>
  <c r="M219" i="62"/>
  <c r="N219" i="62" s="1"/>
  <c r="M218" i="62"/>
  <c r="N218" i="62" s="1"/>
  <c r="M217" i="62"/>
  <c r="N217" i="62" s="1"/>
  <c r="M216" i="62"/>
  <c r="N216" i="62" s="1"/>
  <c r="M215" i="62"/>
  <c r="N215" i="62" s="1"/>
  <c r="M214" i="62"/>
  <c r="N214" i="62" s="1"/>
  <c r="M212" i="62"/>
  <c r="N212" i="62" s="1"/>
  <c r="M211" i="62"/>
  <c r="N211" i="62" s="1"/>
  <c r="M210" i="62"/>
  <c r="N210" i="62" s="1"/>
  <c r="M209" i="62"/>
  <c r="N209" i="62" s="1"/>
  <c r="M208" i="62"/>
  <c r="N208" i="62" s="1"/>
  <c r="M207" i="62"/>
  <c r="N207" i="62" s="1"/>
  <c r="M206" i="62"/>
  <c r="N206" i="62" s="1"/>
  <c r="M205" i="62"/>
  <c r="N205" i="62" s="1"/>
  <c r="M204" i="62"/>
  <c r="N204" i="62" s="1"/>
  <c r="M203" i="62"/>
  <c r="N203" i="62" s="1"/>
  <c r="M202" i="62"/>
  <c r="N202" i="62" s="1"/>
  <c r="M201" i="62"/>
  <c r="N201" i="62" s="1"/>
  <c r="M200" i="62"/>
  <c r="N200" i="62" s="1"/>
  <c r="M199" i="62"/>
  <c r="N199" i="62" s="1"/>
  <c r="M198" i="62"/>
  <c r="N198" i="62" s="1"/>
  <c r="M197" i="62"/>
  <c r="N197" i="62" s="1"/>
  <c r="M196" i="62"/>
  <c r="N196" i="62" s="1"/>
  <c r="M195" i="62"/>
  <c r="N195" i="62" s="1"/>
  <c r="M194" i="62"/>
  <c r="N194" i="62" s="1"/>
  <c r="M193" i="62"/>
  <c r="N193" i="62" s="1"/>
  <c r="M192" i="62"/>
  <c r="N192" i="62" s="1"/>
  <c r="M191" i="62"/>
  <c r="N191" i="62" s="1"/>
  <c r="M190" i="62"/>
  <c r="N190" i="62" s="1"/>
  <c r="M189" i="62"/>
  <c r="N189" i="62" s="1"/>
  <c r="M188" i="62"/>
  <c r="N188" i="62" s="1"/>
  <c r="M187" i="62"/>
  <c r="N187" i="62" s="1"/>
  <c r="M186" i="62"/>
  <c r="N186" i="62" s="1"/>
  <c r="M185" i="62"/>
  <c r="N185" i="62" s="1"/>
  <c r="M183" i="62"/>
  <c r="N183" i="62" s="1"/>
  <c r="M182" i="62"/>
  <c r="N182" i="62" s="1"/>
  <c r="M181" i="62"/>
  <c r="N181" i="62" s="1"/>
  <c r="M179" i="62"/>
  <c r="N179" i="62" s="1"/>
  <c r="M178" i="62"/>
  <c r="N178" i="62" s="1"/>
  <c r="M177" i="62"/>
  <c r="N177" i="62" s="1"/>
  <c r="R167" i="62"/>
  <c r="S167" i="62" s="1"/>
  <c r="R168" i="62"/>
  <c r="S168" i="62" s="1"/>
  <c r="R169" i="62"/>
  <c r="S169" i="62" s="1"/>
  <c r="R170" i="62"/>
  <c r="S170" i="62" s="1"/>
  <c r="R171" i="62"/>
  <c r="S171" i="62" s="1"/>
  <c r="R172" i="62"/>
  <c r="S172" i="62" s="1"/>
  <c r="R173" i="62"/>
  <c r="S173" i="62" s="1"/>
  <c r="R174" i="62"/>
  <c r="S174" i="62" s="1"/>
  <c r="M167" i="62"/>
  <c r="N167" i="62" s="1"/>
  <c r="M168" i="62"/>
  <c r="N168" i="62" s="1"/>
  <c r="M169" i="62"/>
  <c r="N169" i="62" s="1"/>
  <c r="M170" i="62"/>
  <c r="N170" i="62" s="1"/>
  <c r="M171" i="62"/>
  <c r="N171" i="62" s="1"/>
  <c r="M172" i="62"/>
  <c r="N172" i="62" s="1"/>
  <c r="M173" i="62"/>
  <c r="N173" i="62" s="1"/>
  <c r="M174" i="62"/>
  <c r="N174" i="62" s="1"/>
  <c r="R164" i="62"/>
  <c r="S164" i="62" s="1"/>
  <c r="R163" i="62"/>
  <c r="S163" i="62" s="1"/>
  <c r="R162" i="62"/>
  <c r="S162" i="62" s="1"/>
  <c r="R161" i="62"/>
  <c r="S161" i="62" s="1"/>
  <c r="R159" i="62"/>
  <c r="S159" i="62" s="1"/>
  <c r="R158" i="62"/>
  <c r="S158" i="62" s="1"/>
  <c r="R157" i="62"/>
  <c r="S157" i="62" s="1"/>
  <c r="R156" i="62"/>
  <c r="S156" i="62" s="1"/>
  <c r="R155" i="62"/>
  <c r="S155" i="62" s="1"/>
  <c r="R154" i="62"/>
  <c r="S154" i="62" s="1"/>
  <c r="R153" i="62"/>
  <c r="S153" i="62" s="1"/>
  <c r="R152" i="62"/>
  <c r="S152" i="62" s="1"/>
  <c r="R151" i="62"/>
  <c r="S151" i="62" s="1"/>
  <c r="R150" i="62"/>
  <c r="S150" i="62" s="1"/>
  <c r="R149" i="62"/>
  <c r="S149" i="62" s="1"/>
  <c r="R148" i="62"/>
  <c r="S148" i="62" s="1"/>
  <c r="R147" i="62"/>
  <c r="S147" i="62" s="1"/>
  <c r="R146" i="62"/>
  <c r="S146" i="62" s="1"/>
  <c r="R145" i="62"/>
  <c r="S145" i="62" s="1"/>
  <c r="R144" i="62"/>
  <c r="S144" i="62" s="1"/>
  <c r="R143" i="62"/>
  <c r="S143" i="62" s="1"/>
  <c r="R142" i="62"/>
  <c r="S142" i="62" s="1"/>
  <c r="R141" i="62"/>
  <c r="S141" i="62" s="1"/>
  <c r="R140" i="62"/>
  <c r="S140" i="62" s="1"/>
  <c r="R139" i="62"/>
  <c r="S139" i="62" s="1"/>
  <c r="R138" i="62"/>
  <c r="S138" i="62" s="1"/>
  <c r="R137" i="62"/>
  <c r="S137" i="62" s="1"/>
  <c r="R136" i="62"/>
  <c r="S136" i="62" s="1"/>
  <c r="R135" i="62"/>
  <c r="S135" i="62" s="1"/>
  <c r="R133" i="62"/>
  <c r="S133" i="62" s="1"/>
  <c r="R132" i="62"/>
  <c r="S132" i="62" s="1"/>
  <c r="R131" i="62"/>
  <c r="S131" i="62" s="1"/>
  <c r="R130" i="62"/>
  <c r="S130" i="62" s="1"/>
  <c r="R129" i="62"/>
  <c r="S129" i="62" s="1"/>
  <c r="R128" i="62"/>
  <c r="S128" i="62" s="1"/>
  <c r="R127" i="62"/>
  <c r="S127" i="62" s="1"/>
  <c r="R126" i="62"/>
  <c r="S126" i="62" s="1"/>
  <c r="R125" i="62"/>
  <c r="S125" i="62" s="1"/>
  <c r="R124" i="62"/>
  <c r="S124" i="62" s="1"/>
  <c r="R123" i="62"/>
  <c r="S123" i="62" s="1"/>
  <c r="R122" i="62"/>
  <c r="S122" i="62" s="1"/>
  <c r="R121" i="62"/>
  <c r="S121" i="62" s="1"/>
  <c r="R120" i="62"/>
  <c r="S120" i="62" s="1"/>
  <c r="R119" i="62"/>
  <c r="S119" i="62" s="1"/>
  <c r="R118" i="62"/>
  <c r="S118" i="62" s="1"/>
  <c r="R117" i="62"/>
  <c r="S117" i="62" s="1"/>
  <c r="R116" i="62"/>
  <c r="S116" i="62" s="1"/>
  <c r="R115" i="62"/>
  <c r="S115" i="62" s="1"/>
  <c r="R114" i="62"/>
  <c r="S114" i="62" s="1"/>
  <c r="R113" i="62"/>
  <c r="S113" i="62" s="1"/>
  <c r="R112" i="62"/>
  <c r="S112" i="62" s="1"/>
  <c r="R111" i="62"/>
  <c r="S111" i="62" s="1"/>
  <c r="R110" i="62"/>
  <c r="S110" i="62" s="1"/>
  <c r="R109" i="62"/>
  <c r="S109" i="62" s="1"/>
  <c r="R108" i="62"/>
  <c r="S108" i="62" s="1"/>
  <c r="R107" i="62"/>
  <c r="S107" i="62" s="1"/>
  <c r="R106" i="62"/>
  <c r="S106" i="62" s="1"/>
  <c r="R104" i="62"/>
  <c r="S104" i="62" s="1"/>
  <c r="R103" i="62"/>
  <c r="S103" i="62" s="1"/>
  <c r="R102" i="62"/>
  <c r="S102" i="62" s="1"/>
  <c r="R100" i="62"/>
  <c r="S100" i="62" s="1"/>
  <c r="R99" i="62"/>
  <c r="S99" i="62" s="1"/>
  <c r="R98" i="62"/>
  <c r="S98" i="62" s="1"/>
  <c r="M164" i="62"/>
  <c r="N164" i="62" s="1"/>
  <c r="M163" i="62"/>
  <c r="N163" i="62" s="1"/>
  <c r="M162" i="62"/>
  <c r="N162" i="62" s="1"/>
  <c r="M161" i="62"/>
  <c r="N161" i="62" s="1"/>
  <c r="M159" i="62"/>
  <c r="N159" i="62" s="1"/>
  <c r="M158" i="62"/>
  <c r="N158" i="62" s="1"/>
  <c r="M157" i="62"/>
  <c r="N157" i="62" s="1"/>
  <c r="M156" i="62"/>
  <c r="N156" i="62" s="1"/>
  <c r="M155" i="62"/>
  <c r="N155" i="62" s="1"/>
  <c r="M154" i="62"/>
  <c r="N154" i="62" s="1"/>
  <c r="M153" i="62"/>
  <c r="N153" i="62" s="1"/>
  <c r="M152" i="62"/>
  <c r="N152" i="62" s="1"/>
  <c r="M151" i="62"/>
  <c r="N151" i="62" s="1"/>
  <c r="M150" i="62"/>
  <c r="N150" i="62" s="1"/>
  <c r="M149" i="62"/>
  <c r="N149" i="62" s="1"/>
  <c r="M148" i="62"/>
  <c r="N148" i="62" s="1"/>
  <c r="M147" i="62"/>
  <c r="N147" i="62" s="1"/>
  <c r="M146" i="62"/>
  <c r="N146" i="62" s="1"/>
  <c r="M145" i="62"/>
  <c r="N145" i="62" s="1"/>
  <c r="M144" i="62"/>
  <c r="N144" i="62" s="1"/>
  <c r="M143" i="62"/>
  <c r="N143" i="62" s="1"/>
  <c r="M142" i="62"/>
  <c r="N142" i="62" s="1"/>
  <c r="M141" i="62"/>
  <c r="N141" i="62" s="1"/>
  <c r="M140" i="62"/>
  <c r="N140" i="62" s="1"/>
  <c r="M139" i="62"/>
  <c r="N139" i="62" s="1"/>
  <c r="M138" i="62"/>
  <c r="N138" i="62" s="1"/>
  <c r="M137" i="62"/>
  <c r="N137" i="62" s="1"/>
  <c r="M136" i="62"/>
  <c r="N136" i="62" s="1"/>
  <c r="M135" i="62"/>
  <c r="N135" i="62" s="1"/>
  <c r="M133" i="62"/>
  <c r="N133" i="62" s="1"/>
  <c r="M132" i="62"/>
  <c r="N132" i="62" s="1"/>
  <c r="M131" i="62"/>
  <c r="N131" i="62" s="1"/>
  <c r="M130" i="62"/>
  <c r="N130" i="62" s="1"/>
  <c r="M129" i="62"/>
  <c r="N129" i="62" s="1"/>
  <c r="M128" i="62"/>
  <c r="N128" i="62" s="1"/>
  <c r="M127" i="62"/>
  <c r="N127" i="62" s="1"/>
  <c r="M126" i="62"/>
  <c r="N126" i="62" s="1"/>
  <c r="M125" i="62"/>
  <c r="N125" i="62" s="1"/>
  <c r="M124" i="62"/>
  <c r="N124" i="62" s="1"/>
  <c r="M123" i="62"/>
  <c r="N123" i="62" s="1"/>
  <c r="M122" i="62"/>
  <c r="N122" i="62" s="1"/>
  <c r="M121" i="62"/>
  <c r="N121" i="62" s="1"/>
  <c r="M120" i="62"/>
  <c r="N120" i="62" s="1"/>
  <c r="M119" i="62"/>
  <c r="N119" i="62" s="1"/>
  <c r="M118" i="62"/>
  <c r="N118" i="62" s="1"/>
  <c r="M117" i="62"/>
  <c r="N117" i="62" s="1"/>
  <c r="M116" i="62"/>
  <c r="N116" i="62" s="1"/>
  <c r="M115" i="62"/>
  <c r="N115" i="62" s="1"/>
  <c r="M114" i="62"/>
  <c r="N114" i="62" s="1"/>
  <c r="M113" i="62"/>
  <c r="N113" i="62" s="1"/>
  <c r="M112" i="62"/>
  <c r="N112" i="62" s="1"/>
  <c r="M111" i="62"/>
  <c r="N111" i="62" s="1"/>
  <c r="M110" i="62"/>
  <c r="N110" i="62" s="1"/>
  <c r="M109" i="62"/>
  <c r="N109" i="62" s="1"/>
  <c r="M108" i="62"/>
  <c r="N108" i="62" s="1"/>
  <c r="M107" i="62"/>
  <c r="N107" i="62" s="1"/>
  <c r="M106" i="62"/>
  <c r="N106" i="62" s="1"/>
  <c r="M104" i="62"/>
  <c r="N104" i="62" s="1"/>
  <c r="M103" i="62"/>
  <c r="N103" i="62" s="1"/>
  <c r="M102" i="62"/>
  <c r="N102" i="62" s="1"/>
  <c r="M100" i="62"/>
  <c r="N100" i="62" s="1"/>
  <c r="M99" i="62"/>
  <c r="N99" i="62" s="1"/>
  <c r="M98" i="62"/>
  <c r="N98" i="62" s="1"/>
  <c r="H164" i="62"/>
  <c r="I164" i="62" s="1"/>
  <c r="H163" i="62"/>
  <c r="I163" i="62" s="1"/>
  <c r="H162" i="62"/>
  <c r="I162" i="62" s="1"/>
  <c r="H161" i="62"/>
  <c r="I161" i="62" s="1"/>
  <c r="H159" i="62"/>
  <c r="I159" i="62" s="1"/>
  <c r="H158" i="62"/>
  <c r="I158" i="62" s="1"/>
  <c r="H157" i="62"/>
  <c r="I157" i="62" s="1"/>
  <c r="H156" i="62"/>
  <c r="I156" i="62" s="1"/>
  <c r="H155" i="62"/>
  <c r="I155" i="62" s="1"/>
  <c r="H154" i="62"/>
  <c r="I154" i="62" s="1"/>
  <c r="H153" i="62"/>
  <c r="I153" i="62" s="1"/>
  <c r="H152" i="62"/>
  <c r="I152" i="62" s="1"/>
  <c r="H151" i="62"/>
  <c r="I151" i="62" s="1"/>
  <c r="H150" i="62"/>
  <c r="I150" i="62" s="1"/>
  <c r="H149" i="62"/>
  <c r="I149" i="62" s="1"/>
  <c r="H148" i="62"/>
  <c r="I148" i="62" s="1"/>
  <c r="H147" i="62"/>
  <c r="I147" i="62" s="1"/>
  <c r="H146" i="62"/>
  <c r="I146" i="62" s="1"/>
  <c r="H145" i="62"/>
  <c r="I145" i="62" s="1"/>
  <c r="H144" i="62"/>
  <c r="I144" i="62" s="1"/>
  <c r="H143" i="62"/>
  <c r="I143" i="62" s="1"/>
  <c r="H142" i="62"/>
  <c r="I142" i="62" s="1"/>
  <c r="H141" i="62"/>
  <c r="I141" i="62" s="1"/>
  <c r="H140" i="62"/>
  <c r="I140" i="62" s="1"/>
  <c r="H139" i="62"/>
  <c r="I139" i="62" s="1"/>
  <c r="H138" i="62"/>
  <c r="I138" i="62" s="1"/>
  <c r="H137" i="62"/>
  <c r="I137" i="62" s="1"/>
  <c r="H136" i="62"/>
  <c r="I136" i="62" s="1"/>
  <c r="H135" i="62"/>
  <c r="I135" i="62" s="1"/>
  <c r="H133" i="62"/>
  <c r="I133" i="62" s="1"/>
  <c r="H132" i="62"/>
  <c r="I132" i="62" s="1"/>
  <c r="H131" i="62"/>
  <c r="I131" i="62" s="1"/>
  <c r="H130" i="62"/>
  <c r="I130" i="62" s="1"/>
  <c r="H129" i="62"/>
  <c r="I129" i="62" s="1"/>
  <c r="H128" i="62"/>
  <c r="I128" i="62" s="1"/>
  <c r="H127" i="62"/>
  <c r="I127" i="62" s="1"/>
  <c r="H126" i="62"/>
  <c r="I126" i="62" s="1"/>
  <c r="H125" i="62"/>
  <c r="I125" i="62" s="1"/>
  <c r="H124" i="62"/>
  <c r="I124" i="62" s="1"/>
  <c r="H123" i="62"/>
  <c r="I123" i="62" s="1"/>
  <c r="H122" i="62"/>
  <c r="I122" i="62" s="1"/>
  <c r="H121" i="62"/>
  <c r="I121" i="62" s="1"/>
  <c r="H120" i="62"/>
  <c r="I120" i="62" s="1"/>
  <c r="H119" i="62"/>
  <c r="I119" i="62" s="1"/>
  <c r="H118" i="62"/>
  <c r="I118" i="62" s="1"/>
  <c r="H117" i="62"/>
  <c r="I117" i="62" s="1"/>
  <c r="H116" i="62"/>
  <c r="I116" i="62" s="1"/>
  <c r="H115" i="62"/>
  <c r="I115" i="62" s="1"/>
  <c r="H114" i="62"/>
  <c r="I114" i="62" s="1"/>
  <c r="H113" i="62"/>
  <c r="I113" i="62" s="1"/>
  <c r="H112" i="62"/>
  <c r="I112" i="62" s="1"/>
  <c r="H111" i="62"/>
  <c r="I111" i="62" s="1"/>
  <c r="H110" i="62"/>
  <c r="I110" i="62" s="1"/>
  <c r="H109" i="62"/>
  <c r="I109" i="62" s="1"/>
  <c r="H108" i="62"/>
  <c r="I108" i="62" s="1"/>
  <c r="H107" i="62"/>
  <c r="I107" i="62" s="1"/>
  <c r="H106" i="62"/>
  <c r="I106" i="62" s="1"/>
  <c r="H104" i="62"/>
  <c r="I104" i="62" s="1"/>
  <c r="H103" i="62"/>
  <c r="I103" i="62" s="1"/>
  <c r="H102" i="62"/>
  <c r="I102" i="62" s="1"/>
  <c r="H100" i="62"/>
  <c r="I100" i="62" s="1"/>
  <c r="H99" i="62"/>
  <c r="I99" i="62" s="1"/>
  <c r="H98" i="62"/>
  <c r="I98" i="62" s="1"/>
  <c r="H243" i="62"/>
  <c r="I243" i="62" s="1"/>
  <c r="H242" i="62"/>
  <c r="I242" i="62" s="1"/>
  <c r="H241" i="62"/>
  <c r="I241" i="62" s="1"/>
  <c r="H240" i="62"/>
  <c r="I240" i="62" s="1"/>
  <c r="H238" i="62"/>
  <c r="I238" i="62" s="1"/>
  <c r="H237" i="62"/>
  <c r="I237" i="62" s="1"/>
  <c r="H236" i="62"/>
  <c r="I236" i="62" s="1"/>
  <c r="H235" i="62"/>
  <c r="I235" i="62" s="1"/>
  <c r="H234" i="62"/>
  <c r="I234" i="62" s="1"/>
  <c r="H233" i="62"/>
  <c r="I233" i="62" s="1"/>
  <c r="H232" i="62"/>
  <c r="I232" i="62" s="1"/>
  <c r="H231" i="62"/>
  <c r="I231" i="62" s="1"/>
  <c r="H230" i="62"/>
  <c r="I230" i="62" s="1"/>
  <c r="H229" i="62"/>
  <c r="I229" i="62" s="1"/>
  <c r="H228" i="62"/>
  <c r="I228" i="62" s="1"/>
  <c r="H227" i="62"/>
  <c r="I227" i="62" s="1"/>
  <c r="H226" i="62"/>
  <c r="I226" i="62" s="1"/>
  <c r="H225" i="62"/>
  <c r="I225" i="62" s="1"/>
  <c r="H224" i="62"/>
  <c r="I224" i="62" s="1"/>
  <c r="H223" i="62"/>
  <c r="I223" i="62" s="1"/>
  <c r="H222" i="62"/>
  <c r="I222" i="62" s="1"/>
  <c r="H221" i="62"/>
  <c r="I221" i="62" s="1"/>
  <c r="H220" i="62"/>
  <c r="I220" i="62" s="1"/>
  <c r="H219" i="62"/>
  <c r="I219" i="62" s="1"/>
  <c r="H218" i="62"/>
  <c r="I218" i="62" s="1"/>
  <c r="H217" i="62"/>
  <c r="I217" i="62" s="1"/>
  <c r="H216" i="62"/>
  <c r="I216" i="62" s="1"/>
  <c r="H215" i="62"/>
  <c r="I215" i="62" s="1"/>
  <c r="H214" i="62"/>
  <c r="I214" i="62" s="1"/>
  <c r="H212" i="62"/>
  <c r="I212" i="62" s="1"/>
  <c r="H211" i="62"/>
  <c r="I211" i="62" s="1"/>
  <c r="H210" i="62"/>
  <c r="I210" i="62" s="1"/>
  <c r="H209" i="62"/>
  <c r="I209" i="62" s="1"/>
  <c r="H208" i="62"/>
  <c r="I208" i="62" s="1"/>
  <c r="H207" i="62"/>
  <c r="I207" i="62" s="1"/>
  <c r="H206" i="62"/>
  <c r="I206" i="62" s="1"/>
  <c r="H205" i="62"/>
  <c r="I205" i="62" s="1"/>
  <c r="H204" i="62"/>
  <c r="I204" i="62" s="1"/>
  <c r="H203" i="62"/>
  <c r="I203" i="62" s="1"/>
  <c r="H202" i="62"/>
  <c r="I202" i="62" s="1"/>
  <c r="H201" i="62"/>
  <c r="I201" i="62" s="1"/>
  <c r="H200" i="62"/>
  <c r="I200" i="62" s="1"/>
  <c r="H199" i="62"/>
  <c r="I199" i="62" s="1"/>
  <c r="H198" i="62"/>
  <c r="I198" i="62" s="1"/>
  <c r="H197" i="62"/>
  <c r="I197" i="62" s="1"/>
  <c r="H196" i="62"/>
  <c r="I196" i="62" s="1"/>
  <c r="H195" i="62"/>
  <c r="I195" i="62" s="1"/>
  <c r="H194" i="62"/>
  <c r="I194" i="62" s="1"/>
  <c r="H193" i="62"/>
  <c r="I193" i="62" s="1"/>
  <c r="H192" i="62"/>
  <c r="I192" i="62" s="1"/>
  <c r="H191" i="62"/>
  <c r="I191" i="62" s="1"/>
  <c r="H190" i="62"/>
  <c r="I190" i="62" s="1"/>
  <c r="H189" i="62"/>
  <c r="I189" i="62" s="1"/>
  <c r="H188" i="62"/>
  <c r="I188" i="62" s="1"/>
  <c r="H187" i="62"/>
  <c r="I187" i="62" s="1"/>
  <c r="H186" i="62"/>
  <c r="I186" i="62" s="1"/>
  <c r="H185" i="62"/>
  <c r="I185" i="62" s="1"/>
  <c r="H183" i="62"/>
  <c r="I183" i="62" s="1"/>
  <c r="H182" i="62"/>
  <c r="I182" i="62" s="1"/>
  <c r="H181" i="62"/>
  <c r="I181" i="62" s="1"/>
  <c r="H179" i="62"/>
  <c r="I179" i="62" s="1"/>
  <c r="H178" i="62"/>
  <c r="I178" i="62" s="1"/>
  <c r="H177" i="62"/>
  <c r="I177" i="62" s="1"/>
  <c r="R78" i="62"/>
  <c r="S78" i="62" s="1"/>
  <c r="R77" i="62"/>
  <c r="S77" i="62" s="1"/>
  <c r="R76" i="62"/>
  <c r="S76" i="62" s="1"/>
  <c r="R75" i="62"/>
  <c r="S75" i="62" s="1"/>
  <c r="R74" i="62"/>
  <c r="S74" i="62" s="1"/>
  <c r="R73" i="62"/>
  <c r="S73" i="62" s="1"/>
  <c r="R72" i="62"/>
  <c r="S72" i="62" s="1"/>
  <c r="R71" i="62"/>
  <c r="S71" i="62" s="1"/>
  <c r="R70" i="62"/>
  <c r="S70" i="62" s="1"/>
  <c r="R69" i="62"/>
  <c r="S69" i="62" s="1"/>
  <c r="R68" i="62"/>
  <c r="S68" i="62" s="1"/>
  <c r="R67" i="62"/>
  <c r="S67" i="62" s="1"/>
  <c r="R66" i="62"/>
  <c r="S66" i="62" s="1"/>
  <c r="R65" i="62"/>
  <c r="S65" i="62" s="1"/>
  <c r="R64" i="62"/>
  <c r="S64" i="62" s="1"/>
  <c r="R63" i="62"/>
  <c r="S63" i="62" s="1"/>
  <c r="R62" i="62"/>
  <c r="S62" i="62" s="1"/>
  <c r="R61" i="62"/>
  <c r="S61" i="62" s="1"/>
  <c r="R60" i="62"/>
  <c r="S60" i="62" s="1"/>
  <c r="R59" i="62"/>
  <c r="S59" i="62" s="1"/>
  <c r="R58" i="62"/>
  <c r="S58" i="62" s="1"/>
  <c r="R57" i="62"/>
  <c r="S57" i="62" s="1"/>
  <c r="R56" i="62"/>
  <c r="S56" i="62" s="1"/>
  <c r="R55" i="62"/>
  <c r="S55" i="62" s="1"/>
  <c r="R53" i="62"/>
  <c r="S53" i="62" s="1"/>
  <c r="R52" i="62"/>
  <c r="S52" i="62" s="1"/>
  <c r="R51" i="62"/>
  <c r="S51" i="62" s="1"/>
  <c r="M78" i="62"/>
  <c r="N78" i="62" s="1"/>
  <c r="M77" i="62"/>
  <c r="N77" i="62" s="1"/>
  <c r="M76" i="62"/>
  <c r="N76" i="62" s="1"/>
  <c r="M75" i="62"/>
  <c r="N75" i="62" s="1"/>
  <c r="M74" i="62"/>
  <c r="N74" i="62" s="1"/>
  <c r="M73" i="62"/>
  <c r="N73" i="62" s="1"/>
  <c r="M72" i="62"/>
  <c r="N72" i="62" s="1"/>
  <c r="M71" i="62"/>
  <c r="N71" i="62" s="1"/>
  <c r="M70" i="62"/>
  <c r="N70" i="62" s="1"/>
  <c r="M69" i="62"/>
  <c r="N69" i="62" s="1"/>
  <c r="M68" i="62"/>
  <c r="N68" i="62" s="1"/>
  <c r="M67" i="62"/>
  <c r="N67" i="62" s="1"/>
  <c r="M66" i="62"/>
  <c r="N66" i="62" s="1"/>
  <c r="M65" i="62"/>
  <c r="N65" i="62" s="1"/>
  <c r="M64" i="62"/>
  <c r="N64" i="62" s="1"/>
  <c r="M63" i="62"/>
  <c r="N63" i="62" s="1"/>
  <c r="M62" i="62"/>
  <c r="N62" i="62" s="1"/>
  <c r="M61" i="62"/>
  <c r="N61" i="62" s="1"/>
  <c r="M60" i="62"/>
  <c r="N60" i="62" s="1"/>
  <c r="M59" i="62"/>
  <c r="N59" i="62" s="1"/>
  <c r="M58" i="62"/>
  <c r="N58" i="62" s="1"/>
  <c r="M57" i="62"/>
  <c r="N57" i="62" s="1"/>
  <c r="M56" i="62"/>
  <c r="N56" i="62" s="1"/>
  <c r="M55" i="62"/>
  <c r="N55" i="62" s="1"/>
  <c r="M53" i="62"/>
  <c r="N53" i="62" s="1"/>
  <c r="M52" i="62"/>
  <c r="N52" i="62" s="1"/>
  <c r="M51" i="62"/>
  <c r="N51" i="62" s="1"/>
  <c r="H78" i="62"/>
  <c r="I78" i="62" s="1"/>
  <c r="H77" i="62"/>
  <c r="I77" i="62" s="1"/>
  <c r="H76" i="62"/>
  <c r="I76" i="62" s="1"/>
  <c r="H75" i="62"/>
  <c r="I75" i="62" s="1"/>
  <c r="H74" i="62"/>
  <c r="I74" i="62" s="1"/>
  <c r="H73" i="62"/>
  <c r="I73" i="62" s="1"/>
  <c r="H72" i="62"/>
  <c r="I72" i="62" s="1"/>
  <c r="H71" i="62"/>
  <c r="I71" i="62" s="1"/>
  <c r="H70" i="62"/>
  <c r="I70" i="62" s="1"/>
  <c r="H69" i="62"/>
  <c r="I69" i="62" s="1"/>
  <c r="H68" i="62"/>
  <c r="I68" i="62" s="1"/>
  <c r="H67" i="62"/>
  <c r="I67" i="62" s="1"/>
  <c r="H66" i="62"/>
  <c r="I66" i="62" s="1"/>
  <c r="H65" i="62"/>
  <c r="I65" i="62" s="1"/>
  <c r="H64" i="62"/>
  <c r="I64" i="62" s="1"/>
  <c r="H63" i="62"/>
  <c r="I63" i="62" s="1"/>
  <c r="H62" i="62"/>
  <c r="I62" i="62" s="1"/>
  <c r="H61" i="62"/>
  <c r="I61" i="62" s="1"/>
  <c r="H60" i="62"/>
  <c r="I60" i="62" s="1"/>
  <c r="H59" i="62"/>
  <c r="I59" i="62" s="1"/>
  <c r="H58" i="62"/>
  <c r="I58" i="62" s="1"/>
  <c r="H57" i="62"/>
  <c r="I57" i="62" s="1"/>
  <c r="H56" i="62"/>
  <c r="I56" i="62" s="1"/>
  <c r="H55" i="62"/>
  <c r="I55" i="62" s="1"/>
  <c r="H53" i="62"/>
  <c r="I53" i="62" s="1"/>
  <c r="H52" i="62"/>
  <c r="I52" i="62" s="1"/>
  <c r="H51" i="62"/>
  <c r="I51" i="62" s="1"/>
  <c r="R36" i="62"/>
  <c r="S36" i="62" s="1"/>
  <c r="R35" i="62"/>
  <c r="S35" i="62" s="1"/>
  <c r="R34" i="62"/>
  <c r="S34" i="62" s="1"/>
  <c r="R33" i="62"/>
  <c r="S33" i="62" s="1"/>
  <c r="R32" i="62"/>
  <c r="S32" i="62" s="1"/>
  <c r="R31" i="62"/>
  <c r="S31" i="62" s="1"/>
  <c r="R30" i="62"/>
  <c r="S30" i="62" s="1"/>
  <c r="R29" i="62"/>
  <c r="S29" i="62" s="1"/>
  <c r="R28" i="62"/>
  <c r="S28" i="62" s="1"/>
  <c r="R27" i="62"/>
  <c r="S27" i="62" s="1"/>
  <c r="R26" i="62"/>
  <c r="S26" i="62" s="1"/>
  <c r="R25" i="62"/>
  <c r="S25" i="62" s="1"/>
  <c r="R24" i="62"/>
  <c r="S24" i="62" s="1"/>
  <c r="R23" i="62"/>
  <c r="S23" i="62" s="1"/>
  <c r="R22" i="62"/>
  <c r="S22" i="62" s="1"/>
  <c r="R21" i="62"/>
  <c r="S21" i="62" s="1"/>
  <c r="R20" i="62"/>
  <c r="S20" i="62" s="1"/>
  <c r="R19" i="62"/>
  <c r="S19" i="62" s="1"/>
  <c r="R18" i="62"/>
  <c r="S18" i="62" s="1"/>
  <c r="R17" i="62"/>
  <c r="S17" i="62" s="1"/>
  <c r="R16" i="62"/>
  <c r="S16" i="62" s="1"/>
  <c r="R15" i="62"/>
  <c r="S15" i="62" s="1"/>
  <c r="R14" i="62"/>
  <c r="S14" i="62" s="1"/>
  <c r="R13" i="62"/>
  <c r="S13" i="62" s="1"/>
  <c r="R11" i="62"/>
  <c r="S11" i="62" s="1"/>
  <c r="R10" i="62"/>
  <c r="S10" i="62" s="1"/>
  <c r="R9" i="62"/>
  <c r="S9" i="62" s="1"/>
  <c r="M36" i="62"/>
  <c r="N36" i="62" s="1"/>
  <c r="M35" i="62"/>
  <c r="N35" i="62" s="1"/>
  <c r="M34" i="62"/>
  <c r="N34" i="62" s="1"/>
  <c r="M33" i="62"/>
  <c r="N33" i="62" s="1"/>
  <c r="M32" i="62"/>
  <c r="N32" i="62" s="1"/>
  <c r="M31" i="62"/>
  <c r="N31" i="62" s="1"/>
  <c r="M30" i="62"/>
  <c r="N30" i="62" s="1"/>
  <c r="M29" i="62"/>
  <c r="N29" i="62" s="1"/>
  <c r="M28" i="62"/>
  <c r="N28" i="62" s="1"/>
  <c r="M27" i="62"/>
  <c r="N27" i="62" s="1"/>
  <c r="M26" i="62"/>
  <c r="N26" i="62" s="1"/>
  <c r="M25" i="62"/>
  <c r="N25" i="62" s="1"/>
  <c r="M24" i="62"/>
  <c r="N24" i="62" s="1"/>
  <c r="M23" i="62"/>
  <c r="N23" i="62" s="1"/>
  <c r="M22" i="62"/>
  <c r="N22" i="62" s="1"/>
  <c r="M21" i="62"/>
  <c r="N21" i="62" s="1"/>
  <c r="M20" i="62"/>
  <c r="N20" i="62" s="1"/>
  <c r="M19" i="62"/>
  <c r="N19" i="62" s="1"/>
  <c r="M18" i="62"/>
  <c r="N18" i="62" s="1"/>
  <c r="M17" i="62"/>
  <c r="N17" i="62" s="1"/>
  <c r="M16" i="62"/>
  <c r="N16" i="62" s="1"/>
  <c r="M15" i="62"/>
  <c r="N15" i="62" s="1"/>
  <c r="M14" i="62"/>
  <c r="N14" i="62" s="1"/>
  <c r="M13" i="62"/>
  <c r="N13" i="62" s="1"/>
  <c r="M11" i="62"/>
  <c r="N11" i="62" s="1"/>
  <c r="M10" i="62"/>
  <c r="N10" i="62" s="1"/>
  <c r="M9" i="62"/>
  <c r="N9" i="62" s="1"/>
  <c r="H36" i="62"/>
  <c r="I36" i="62" s="1"/>
  <c r="H35" i="62"/>
  <c r="I35" i="62" s="1"/>
  <c r="H34" i="62"/>
  <c r="I34" i="62" s="1"/>
  <c r="H33" i="62"/>
  <c r="I33" i="62" s="1"/>
  <c r="H32" i="62"/>
  <c r="I32" i="62" s="1"/>
  <c r="H31" i="62"/>
  <c r="I31" i="62" s="1"/>
  <c r="H30" i="62"/>
  <c r="I30" i="62" s="1"/>
  <c r="H29" i="62"/>
  <c r="I29" i="62" s="1"/>
  <c r="H28" i="62"/>
  <c r="I28" i="62" s="1"/>
  <c r="H27" i="62"/>
  <c r="I27" i="62" s="1"/>
  <c r="H26" i="62"/>
  <c r="I26" i="62" s="1"/>
  <c r="H25" i="62"/>
  <c r="I25" i="62" s="1"/>
  <c r="H24" i="62"/>
  <c r="I24" i="62" s="1"/>
  <c r="H23" i="62"/>
  <c r="I23" i="62" s="1"/>
  <c r="H22" i="62"/>
  <c r="I22" i="62" s="1"/>
  <c r="H21" i="62"/>
  <c r="I21" i="62" s="1"/>
  <c r="H20" i="62"/>
  <c r="I20" i="62" s="1"/>
  <c r="H19" i="62"/>
  <c r="I19" i="62" s="1"/>
  <c r="H18" i="62"/>
  <c r="I18" i="62" s="1"/>
  <c r="H17" i="62"/>
  <c r="I17" i="62" s="1"/>
  <c r="H16" i="62"/>
  <c r="I16" i="62" s="1"/>
  <c r="H15" i="62"/>
  <c r="I15" i="62" s="1"/>
  <c r="H14" i="62"/>
  <c r="I14" i="62" s="1"/>
  <c r="H13" i="62"/>
  <c r="I13" i="62" s="1"/>
  <c r="H11" i="62"/>
  <c r="I11" i="62" s="1"/>
  <c r="H10" i="62"/>
  <c r="I10" i="62" s="1"/>
  <c r="H9" i="62"/>
  <c r="I9" i="62" s="1"/>
  <c r="R244" i="61"/>
  <c r="S244" i="61" s="1"/>
  <c r="R243" i="61"/>
  <c r="S243" i="61" s="1"/>
  <c r="R242" i="61"/>
  <c r="S242" i="61" s="1"/>
  <c r="R241" i="61"/>
  <c r="S241" i="61" s="1"/>
  <c r="R239" i="61"/>
  <c r="S239" i="61" s="1"/>
  <c r="R238" i="61"/>
  <c r="S238" i="61" s="1"/>
  <c r="R237" i="61"/>
  <c r="S237" i="61" s="1"/>
  <c r="R236" i="61"/>
  <c r="S236" i="61" s="1"/>
  <c r="R235" i="61"/>
  <c r="S235" i="61" s="1"/>
  <c r="R234" i="61"/>
  <c r="S234" i="61" s="1"/>
  <c r="R233" i="61"/>
  <c r="S233" i="61" s="1"/>
  <c r="R232" i="61"/>
  <c r="S232" i="61" s="1"/>
  <c r="R231" i="61"/>
  <c r="S231" i="61" s="1"/>
  <c r="R230" i="61"/>
  <c r="S230" i="61" s="1"/>
  <c r="R229" i="61"/>
  <c r="S229" i="61" s="1"/>
  <c r="R228" i="61"/>
  <c r="S228" i="61" s="1"/>
  <c r="R227" i="61"/>
  <c r="S227" i="61" s="1"/>
  <c r="R226" i="61"/>
  <c r="S226" i="61" s="1"/>
  <c r="R225" i="61"/>
  <c r="S225" i="61" s="1"/>
  <c r="R224" i="61"/>
  <c r="S224" i="61" s="1"/>
  <c r="R223" i="61"/>
  <c r="S223" i="61" s="1"/>
  <c r="R222" i="61"/>
  <c r="S222" i="61" s="1"/>
  <c r="R221" i="61"/>
  <c r="S221" i="61" s="1"/>
  <c r="R220" i="61"/>
  <c r="S220" i="61" s="1"/>
  <c r="R219" i="61"/>
  <c r="S219" i="61" s="1"/>
  <c r="R218" i="61"/>
  <c r="S218" i="61" s="1"/>
  <c r="R217" i="61"/>
  <c r="S217" i="61" s="1"/>
  <c r="R216" i="61"/>
  <c r="S216" i="61" s="1"/>
  <c r="R215" i="61"/>
  <c r="S215" i="61" s="1"/>
  <c r="R213" i="61"/>
  <c r="S213" i="61" s="1"/>
  <c r="R212" i="61"/>
  <c r="S212" i="61" s="1"/>
  <c r="R211" i="61"/>
  <c r="S211" i="61" s="1"/>
  <c r="R210" i="61"/>
  <c r="S210" i="61" s="1"/>
  <c r="R209" i="61"/>
  <c r="S209" i="61" s="1"/>
  <c r="R208" i="61"/>
  <c r="S208" i="61" s="1"/>
  <c r="R207" i="61"/>
  <c r="S207" i="61" s="1"/>
  <c r="R206" i="61"/>
  <c r="S206" i="61" s="1"/>
  <c r="R205" i="61"/>
  <c r="S205" i="61" s="1"/>
  <c r="R204" i="61"/>
  <c r="S204" i="61" s="1"/>
  <c r="R203" i="61"/>
  <c r="S203" i="61" s="1"/>
  <c r="R202" i="61"/>
  <c r="S202" i="61" s="1"/>
  <c r="R201" i="61"/>
  <c r="S201" i="61" s="1"/>
  <c r="R200" i="61"/>
  <c r="S200" i="61" s="1"/>
  <c r="R199" i="61"/>
  <c r="S199" i="61" s="1"/>
  <c r="R198" i="61"/>
  <c r="S198" i="61" s="1"/>
  <c r="R197" i="61"/>
  <c r="S197" i="61" s="1"/>
  <c r="R196" i="61"/>
  <c r="S196" i="61" s="1"/>
  <c r="R195" i="61"/>
  <c r="S195" i="61" s="1"/>
  <c r="R194" i="61"/>
  <c r="S194" i="61" s="1"/>
  <c r="R193" i="61"/>
  <c r="S193" i="61" s="1"/>
  <c r="R192" i="61"/>
  <c r="S192" i="61" s="1"/>
  <c r="R191" i="61"/>
  <c r="S191" i="61" s="1"/>
  <c r="R190" i="61"/>
  <c r="S190" i="61" s="1"/>
  <c r="R189" i="61"/>
  <c r="S189" i="61" s="1"/>
  <c r="R188" i="61"/>
  <c r="S188" i="61" s="1"/>
  <c r="R187" i="61"/>
  <c r="S187" i="61" s="1"/>
  <c r="R186" i="61"/>
  <c r="S186" i="61" s="1"/>
  <c r="R184" i="61"/>
  <c r="S184" i="61" s="1"/>
  <c r="R183" i="61"/>
  <c r="S183" i="61" s="1"/>
  <c r="R182" i="61"/>
  <c r="S182" i="61" s="1"/>
  <c r="R180" i="61"/>
  <c r="S180" i="61" s="1"/>
  <c r="R179" i="61"/>
  <c r="S179" i="61" s="1"/>
  <c r="R178" i="61"/>
  <c r="S178" i="61" s="1"/>
  <c r="M244" i="61"/>
  <c r="N244" i="61" s="1"/>
  <c r="M243" i="61"/>
  <c r="N243" i="61" s="1"/>
  <c r="M242" i="61"/>
  <c r="N242" i="61" s="1"/>
  <c r="M241" i="61"/>
  <c r="N241" i="61" s="1"/>
  <c r="M239" i="61"/>
  <c r="N239" i="61" s="1"/>
  <c r="M238" i="61"/>
  <c r="N238" i="61" s="1"/>
  <c r="M237" i="61"/>
  <c r="N237" i="61" s="1"/>
  <c r="M236" i="61"/>
  <c r="N236" i="61" s="1"/>
  <c r="M235" i="61"/>
  <c r="N235" i="61" s="1"/>
  <c r="M234" i="61"/>
  <c r="N234" i="61" s="1"/>
  <c r="M233" i="61"/>
  <c r="N233" i="61" s="1"/>
  <c r="M232" i="61"/>
  <c r="N232" i="61" s="1"/>
  <c r="M231" i="61"/>
  <c r="N231" i="61" s="1"/>
  <c r="M230" i="61"/>
  <c r="N230" i="61" s="1"/>
  <c r="M229" i="61"/>
  <c r="N229" i="61" s="1"/>
  <c r="M228" i="61"/>
  <c r="N228" i="61" s="1"/>
  <c r="M227" i="61"/>
  <c r="N227" i="61" s="1"/>
  <c r="M226" i="61"/>
  <c r="N226" i="61" s="1"/>
  <c r="M225" i="61"/>
  <c r="N225" i="61" s="1"/>
  <c r="M224" i="61"/>
  <c r="N224" i="61" s="1"/>
  <c r="M223" i="61"/>
  <c r="N223" i="61" s="1"/>
  <c r="M222" i="61"/>
  <c r="N222" i="61" s="1"/>
  <c r="M221" i="61"/>
  <c r="N221" i="61" s="1"/>
  <c r="M220" i="61"/>
  <c r="N220" i="61" s="1"/>
  <c r="M219" i="61"/>
  <c r="N219" i="61" s="1"/>
  <c r="M218" i="61"/>
  <c r="N218" i="61" s="1"/>
  <c r="M217" i="61"/>
  <c r="N217" i="61" s="1"/>
  <c r="M216" i="61"/>
  <c r="N216" i="61" s="1"/>
  <c r="M215" i="61"/>
  <c r="N215" i="61" s="1"/>
  <c r="M213" i="61"/>
  <c r="N213" i="61" s="1"/>
  <c r="M212" i="61"/>
  <c r="N212" i="61" s="1"/>
  <c r="M211" i="61"/>
  <c r="N211" i="61" s="1"/>
  <c r="M210" i="61"/>
  <c r="N210" i="61" s="1"/>
  <c r="M209" i="61"/>
  <c r="N209" i="61" s="1"/>
  <c r="M208" i="61"/>
  <c r="N208" i="61" s="1"/>
  <c r="M207" i="61"/>
  <c r="N207" i="61" s="1"/>
  <c r="M206" i="61"/>
  <c r="N206" i="61" s="1"/>
  <c r="M205" i="61"/>
  <c r="N205" i="61" s="1"/>
  <c r="M204" i="61"/>
  <c r="N204" i="61" s="1"/>
  <c r="M203" i="61"/>
  <c r="N203" i="61" s="1"/>
  <c r="M202" i="61"/>
  <c r="N202" i="61" s="1"/>
  <c r="M201" i="61"/>
  <c r="N201" i="61" s="1"/>
  <c r="M200" i="61"/>
  <c r="N200" i="61" s="1"/>
  <c r="M199" i="61"/>
  <c r="N199" i="61" s="1"/>
  <c r="M198" i="61"/>
  <c r="N198" i="61" s="1"/>
  <c r="M197" i="61"/>
  <c r="N197" i="61" s="1"/>
  <c r="M196" i="61"/>
  <c r="N196" i="61" s="1"/>
  <c r="M195" i="61"/>
  <c r="N195" i="61" s="1"/>
  <c r="M194" i="61"/>
  <c r="N194" i="61" s="1"/>
  <c r="M193" i="61"/>
  <c r="N193" i="61" s="1"/>
  <c r="M192" i="61"/>
  <c r="N192" i="61" s="1"/>
  <c r="M191" i="61"/>
  <c r="N191" i="61" s="1"/>
  <c r="M190" i="61"/>
  <c r="N190" i="61" s="1"/>
  <c r="M189" i="61"/>
  <c r="N189" i="61" s="1"/>
  <c r="M188" i="61"/>
  <c r="N188" i="61" s="1"/>
  <c r="M187" i="61"/>
  <c r="N187" i="61" s="1"/>
  <c r="M186" i="61"/>
  <c r="N186" i="61" s="1"/>
  <c r="M184" i="61"/>
  <c r="N184" i="61" s="1"/>
  <c r="M183" i="61"/>
  <c r="N183" i="61" s="1"/>
  <c r="M182" i="61"/>
  <c r="N182" i="61" s="1"/>
  <c r="M180" i="61"/>
  <c r="N180" i="61" s="1"/>
  <c r="M179" i="61"/>
  <c r="N179" i="61" s="1"/>
  <c r="M178" i="61"/>
  <c r="N178" i="61" s="1"/>
  <c r="H244" i="61"/>
  <c r="I244" i="61" s="1"/>
  <c r="H243" i="61"/>
  <c r="I243" i="61" s="1"/>
  <c r="H242" i="61"/>
  <c r="I242" i="61" s="1"/>
  <c r="H241" i="61"/>
  <c r="I241" i="61" s="1"/>
  <c r="H239" i="61"/>
  <c r="I239" i="61" s="1"/>
  <c r="H238" i="61"/>
  <c r="I238" i="61" s="1"/>
  <c r="H237" i="61"/>
  <c r="I237" i="61" s="1"/>
  <c r="H236" i="61"/>
  <c r="I236" i="61" s="1"/>
  <c r="H235" i="61"/>
  <c r="I235" i="61" s="1"/>
  <c r="H234" i="61"/>
  <c r="I234" i="61" s="1"/>
  <c r="H233" i="61"/>
  <c r="I233" i="61" s="1"/>
  <c r="H232" i="61"/>
  <c r="I232" i="61" s="1"/>
  <c r="H231" i="61"/>
  <c r="I231" i="61" s="1"/>
  <c r="H230" i="61"/>
  <c r="I230" i="61" s="1"/>
  <c r="H229" i="61"/>
  <c r="I229" i="61" s="1"/>
  <c r="H228" i="61"/>
  <c r="I228" i="61" s="1"/>
  <c r="H227" i="61"/>
  <c r="I227" i="61" s="1"/>
  <c r="H226" i="61"/>
  <c r="I226" i="61" s="1"/>
  <c r="H225" i="61"/>
  <c r="I225" i="61" s="1"/>
  <c r="H224" i="61"/>
  <c r="I224" i="61" s="1"/>
  <c r="H223" i="61"/>
  <c r="I223" i="61" s="1"/>
  <c r="H222" i="61"/>
  <c r="I222" i="61" s="1"/>
  <c r="H221" i="61"/>
  <c r="I221" i="61" s="1"/>
  <c r="H220" i="61"/>
  <c r="I220" i="61" s="1"/>
  <c r="H219" i="61"/>
  <c r="I219" i="61" s="1"/>
  <c r="H218" i="61"/>
  <c r="I218" i="61" s="1"/>
  <c r="H217" i="61"/>
  <c r="I217" i="61" s="1"/>
  <c r="H216" i="61"/>
  <c r="I216" i="61" s="1"/>
  <c r="H215" i="61"/>
  <c r="I215" i="61" s="1"/>
  <c r="H213" i="61"/>
  <c r="I213" i="61" s="1"/>
  <c r="H212" i="61"/>
  <c r="I212" i="61" s="1"/>
  <c r="H211" i="61"/>
  <c r="I211" i="61" s="1"/>
  <c r="H210" i="61"/>
  <c r="I210" i="61" s="1"/>
  <c r="H209" i="61"/>
  <c r="I209" i="61" s="1"/>
  <c r="H208" i="61"/>
  <c r="I208" i="61" s="1"/>
  <c r="H207" i="61"/>
  <c r="I207" i="61" s="1"/>
  <c r="H206" i="61"/>
  <c r="I206" i="61" s="1"/>
  <c r="H205" i="61"/>
  <c r="I205" i="61" s="1"/>
  <c r="H204" i="61"/>
  <c r="I204" i="61" s="1"/>
  <c r="H203" i="61"/>
  <c r="I203" i="61" s="1"/>
  <c r="H202" i="61"/>
  <c r="I202" i="61" s="1"/>
  <c r="H201" i="61"/>
  <c r="I201" i="61" s="1"/>
  <c r="H200" i="61"/>
  <c r="I200" i="61" s="1"/>
  <c r="H199" i="61"/>
  <c r="I199" i="61" s="1"/>
  <c r="H198" i="61"/>
  <c r="I198" i="61" s="1"/>
  <c r="H197" i="61"/>
  <c r="I197" i="61" s="1"/>
  <c r="H196" i="61"/>
  <c r="I196" i="61" s="1"/>
  <c r="H195" i="61"/>
  <c r="I195" i="61" s="1"/>
  <c r="H194" i="61"/>
  <c r="I194" i="61" s="1"/>
  <c r="H193" i="61"/>
  <c r="I193" i="61" s="1"/>
  <c r="H192" i="61"/>
  <c r="I192" i="61" s="1"/>
  <c r="H191" i="61"/>
  <c r="I191" i="61" s="1"/>
  <c r="H190" i="61"/>
  <c r="I190" i="61" s="1"/>
  <c r="H189" i="61"/>
  <c r="I189" i="61" s="1"/>
  <c r="H188" i="61"/>
  <c r="I188" i="61" s="1"/>
  <c r="H187" i="61"/>
  <c r="I187" i="61" s="1"/>
  <c r="H186" i="61"/>
  <c r="I186" i="61" s="1"/>
  <c r="H184" i="61"/>
  <c r="I184" i="61" s="1"/>
  <c r="H183" i="61"/>
  <c r="I183" i="61" s="1"/>
  <c r="H182" i="61"/>
  <c r="I182" i="61" s="1"/>
  <c r="H180" i="61"/>
  <c r="I180" i="61" s="1"/>
  <c r="H179" i="61"/>
  <c r="I179" i="61" s="1"/>
  <c r="H178" i="61"/>
  <c r="I178" i="61" s="1"/>
  <c r="R165" i="61"/>
  <c r="S165" i="61" s="1"/>
  <c r="R164" i="61"/>
  <c r="S164" i="61" s="1"/>
  <c r="R163" i="61"/>
  <c r="S163" i="61" s="1"/>
  <c r="R162" i="61"/>
  <c r="S162" i="61" s="1"/>
  <c r="R160" i="61"/>
  <c r="S160" i="61" s="1"/>
  <c r="R159" i="61"/>
  <c r="S159" i="61" s="1"/>
  <c r="R158" i="61"/>
  <c r="S158" i="61" s="1"/>
  <c r="R157" i="61"/>
  <c r="S157" i="61" s="1"/>
  <c r="R156" i="61"/>
  <c r="S156" i="61" s="1"/>
  <c r="R155" i="61"/>
  <c r="S155" i="61" s="1"/>
  <c r="R154" i="61"/>
  <c r="S154" i="61" s="1"/>
  <c r="R153" i="61"/>
  <c r="S153" i="61" s="1"/>
  <c r="R152" i="61"/>
  <c r="S152" i="61" s="1"/>
  <c r="R151" i="61"/>
  <c r="S151" i="61" s="1"/>
  <c r="R150" i="61"/>
  <c r="S150" i="61" s="1"/>
  <c r="R149" i="61"/>
  <c r="S149" i="61" s="1"/>
  <c r="R148" i="61"/>
  <c r="S148" i="61" s="1"/>
  <c r="R147" i="61"/>
  <c r="S147" i="61" s="1"/>
  <c r="R146" i="61"/>
  <c r="S146" i="61" s="1"/>
  <c r="R145" i="61"/>
  <c r="S145" i="61" s="1"/>
  <c r="R144" i="61"/>
  <c r="S144" i="61" s="1"/>
  <c r="R143" i="61"/>
  <c r="S143" i="61" s="1"/>
  <c r="R142" i="61"/>
  <c r="S142" i="61" s="1"/>
  <c r="R141" i="61"/>
  <c r="S141" i="61" s="1"/>
  <c r="R140" i="61"/>
  <c r="S140" i="61" s="1"/>
  <c r="R139" i="61"/>
  <c r="S139" i="61" s="1"/>
  <c r="R138" i="61"/>
  <c r="S138" i="61" s="1"/>
  <c r="R137" i="61"/>
  <c r="S137" i="61" s="1"/>
  <c r="R136" i="61"/>
  <c r="S136" i="61" s="1"/>
  <c r="R134" i="61"/>
  <c r="S134" i="61" s="1"/>
  <c r="R133" i="61"/>
  <c r="S133" i="61" s="1"/>
  <c r="R132" i="61"/>
  <c r="S132" i="61" s="1"/>
  <c r="R131" i="61"/>
  <c r="S131" i="61" s="1"/>
  <c r="R130" i="61"/>
  <c r="S130" i="61" s="1"/>
  <c r="R129" i="61"/>
  <c r="S129" i="61" s="1"/>
  <c r="R128" i="61"/>
  <c r="S128" i="61" s="1"/>
  <c r="R127" i="61"/>
  <c r="S127" i="61" s="1"/>
  <c r="R126" i="61"/>
  <c r="S126" i="61" s="1"/>
  <c r="R125" i="61"/>
  <c r="S125" i="61" s="1"/>
  <c r="R124" i="61"/>
  <c r="S124" i="61" s="1"/>
  <c r="R123" i="61"/>
  <c r="S123" i="61" s="1"/>
  <c r="R122" i="61"/>
  <c r="S122" i="61" s="1"/>
  <c r="R121" i="61"/>
  <c r="S121" i="61" s="1"/>
  <c r="R120" i="61"/>
  <c r="S120" i="61" s="1"/>
  <c r="R119" i="61"/>
  <c r="S119" i="61" s="1"/>
  <c r="R118" i="61"/>
  <c r="S118" i="61" s="1"/>
  <c r="R117" i="61"/>
  <c r="S117" i="61" s="1"/>
  <c r="R116" i="61"/>
  <c r="S116" i="61" s="1"/>
  <c r="R115" i="61"/>
  <c r="S115" i="61" s="1"/>
  <c r="R114" i="61"/>
  <c r="S114" i="61" s="1"/>
  <c r="R113" i="61"/>
  <c r="S113" i="61" s="1"/>
  <c r="R112" i="61"/>
  <c r="S112" i="61" s="1"/>
  <c r="R111" i="61"/>
  <c r="S111" i="61" s="1"/>
  <c r="R110" i="61"/>
  <c r="S110" i="61" s="1"/>
  <c r="R109" i="61"/>
  <c r="S109" i="61" s="1"/>
  <c r="R108" i="61"/>
  <c r="S108" i="61" s="1"/>
  <c r="R107" i="61"/>
  <c r="S107" i="61" s="1"/>
  <c r="R105" i="61"/>
  <c r="S105" i="61" s="1"/>
  <c r="R104" i="61"/>
  <c r="S104" i="61" s="1"/>
  <c r="R103" i="61"/>
  <c r="S103" i="61" s="1"/>
  <c r="R101" i="61"/>
  <c r="S101" i="61" s="1"/>
  <c r="R100" i="61"/>
  <c r="S100" i="61" s="1"/>
  <c r="R99" i="61"/>
  <c r="S99" i="61" s="1"/>
  <c r="M165" i="61"/>
  <c r="N165" i="61" s="1"/>
  <c r="M164" i="61"/>
  <c r="N164" i="61" s="1"/>
  <c r="M163" i="61"/>
  <c r="N163" i="61" s="1"/>
  <c r="M162" i="61"/>
  <c r="N162" i="61" s="1"/>
  <c r="M160" i="61"/>
  <c r="N160" i="61" s="1"/>
  <c r="M159" i="61"/>
  <c r="N159" i="61" s="1"/>
  <c r="M158" i="61"/>
  <c r="N158" i="61" s="1"/>
  <c r="M157" i="61"/>
  <c r="N157" i="61" s="1"/>
  <c r="M156" i="61"/>
  <c r="N156" i="61" s="1"/>
  <c r="M155" i="61"/>
  <c r="N155" i="61" s="1"/>
  <c r="M154" i="61"/>
  <c r="N154" i="61" s="1"/>
  <c r="M153" i="61"/>
  <c r="N153" i="61" s="1"/>
  <c r="M152" i="61"/>
  <c r="N152" i="61" s="1"/>
  <c r="M151" i="61"/>
  <c r="N151" i="61" s="1"/>
  <c r="M150" i="61"/>
  <c r="N150" i="61" s="1"/>
  <c r="M149" i="61"/>
  <c r="N149" i="61" s="1"/>
  <c r="M148" i="61"/>
  <c r="N148" i="61" s="1"/>
  <c r="M147" i="61"/>
  <c r="N147" i="61" s="1"/>
  <c r="M146" i="61"/>
  <c r="N146" i="61" s="1"/>
  <c r="M145" i="61"/>
  <c r="N145" i="61" s="1"/>
  <c r="M144" i="61"/>
  <c r="N144" i="61" s="1"/>
  <c r="M143" i="61"/>
  <c r="N143" i="61" s="1"/>
  <c r="M142" i="61"/>
  <c r="N142" i="61" s="1"/>
  <c r="M141" i="61"/>
  <c r="N141" i="61" s="1"/>
  <c r="M140" i="61"/>
  <c r="N140" i="61" s="1"/>
  <c r="M139" i="61"/>
  <c r="N139" i="61" s="1"/>
  <c r="M138" i="61"/>
  <c r="N138" i="61" s="1"/>
  <c r="M137" i="61"/>
  <c r="N137" i="61" s="1"/>
  <c r="M136" i="61"/>
  <c r="N136" i="61" s="1"/>
  <c r="M134" i="61"/>
  <c r="N134" i="61" s="1"/>
  <c r="M133" i="61"/>
  <c r="N133" i="61" s="1"/>
  <c r="M132" i="61"/>
  <c r="N132" i="61" s="1"/>
  <c r="M131" i="61"/>
  <c r="N131" i="61" s="1"/>
  <c r="M130" i="61"/>
  <c r="N130" i="61" s="1"/>
  <c r="M129" i="61"/>
  <c r="N129" i="61" s="1"/>
  <c r="M128" i="61"/>
  <c r="N128" i="61" s="1"/>
  <c r="M127" i="61"/>
  <c r="N127" i="61" s="1"/>
  <c r="M126" i="61"/>
  <c r="N126" i="61" s="1"/>
  <c r="M125" i="61"/>
  <c r="N125" i="61" s="1"/>
  <c r="M124" i="61"/>
  <c r="N124" i="61" s="1"/>
  <c r="M123" i="61"/>
  <c r="N123" i="61" s="1"/>
  <c r="M122" i="61"/>
  <c r="N122" i="61" s="1"/>
  <c r="M121" i="61"/>
  <c r="N121" i="61" s="1"/>
  <c r="M120" i="61"/>
  <c r="N120" i="61" s="1"/>
  <c r="M119" i="61"/>
  <c r="N119" i="61" s="1"/>
  <c r="M118" i="61"/>
  <c r="N118" i="61" s="1"/>
  <c r="M117" i="61"/>
  <c r="N117" i="61" s="1"/>
  <c r="M116" i="61"/>
  <c r="N116" i="61" s="1"/>
  <c r="M115" i="61"/>
  <c r="N115" i="61" s="1"/>
  <c r="M114" i="61"/>
  <c r="N114" i="61" s="1"/>
  <c r="M113" i="61"/>
  <c r="N113" i="61" s="1"/>
  <c r="M112" i="61"/>
  <c r="N112" i="61" s="1"/>
  <c r="N111" i="61"/>
  <c r="M111" i="61"/>
  <c r="M110" i="61"/>
  <c r="N110" i="61" s="1"/>
  <c r="M109" i="61"/>
  <c r="N109" i="61" s="1"/>
  <c r="M108" i="61"/>
  <c r="N108" i="61" s="1"/>
  <c r="M107" i="61"/>
  <c r="N107" i="61" s="1"/>
  <c r="M105" i="61"/>
  <c r="N105" i="61" s="1"/>
  <c r="M104" i="61"/>
  <c r="N104" i="61" s="1"/>
  <c r="M103" i="61"/>
  <c r="N103" i="61" s="1"/>
  <c r="M101" i="61"/>
  <c r="N101" i="61" s="1"/>
  <c r="M100" i="61"/>
  <c r="N100" i="61" s="1"/>
  <c r="M99" i="61"/>
  <c r="N99" i="61" s="1"/>
  <c r="H165" i="61"/>
  <c r="I165" i="61" s="1"/>
  <c r="H164" i="61"/>
  <c r="I164" i="61" s="1"/>
  <c r="H163" i="61"/>
  <c r="I163" i="61" s="1"/>
  <c r="H162" i="61"/>
  <c r="I162" i="61" s="1"/>
  <c r="H160" i="61"/>
  <c r="I160" i="61" s="1"/>
  <c r="H159" i="61"/>
  <c r="I159" i="61" s="1"/>
  <c r="H158" i="61"/>
  <c r="I158" i="61" s="1"/>
  <c r="H157" i="61"/>
  <c r="I157" i="61" s="1"/>
  <c r="H156" i="61"/>
  <c r="I156" i="61" s="1"/>
  <c r="H155" i="61"/>
  <c r="I155" i="61" s="1"/>
  <c r="H154" i="61"/>
  <c r="I154" i="61" s="1"/>
  <c r="H153" i="61"/>
  <c r="I153" i="61" s="1"/>
  <c r="H152" i="61"/>
  <c r="I152" i="61" s="1"/>
  <c r="H151" i="61"/>
  <c r="I151" i="61" s="1"/>
  <c r="H150" i="61"/>
  <c r="I150" i="61" s="1"/>
  <c r="H149" i="61"/>
  <c r="I149" i="61" s="1"/>
  <c r="H148" i="61"/>
  <c r="I148" i="61" s="1"/>
  <c r="H147" i="61"/>
  <c r="I147" i="61" s="1"/>
  <c r="H146" i="61"/>
  <c r="I146" i="61" s="1"/>
  <c r="H145" i="61"/>
  <c r="I145" i="61" s="1"/>
  <c r="H144" i="61"/>
  <c r="I144" i="61" s="1"/>
  <c r="H143" i="61"/>
  <c r="I143" i="61" s="1"/>
  <c r="H142" i="61"/>
  <c r="I142" i="61" s="1"/>
  <c r="H141" i="61"/>
  <c r="I141" i="61" s="1"/>
  <c r="H140" i="61"/>
  <c r="I140" i="61" s="1"/>
  <c r="H139" i="61"/>
  <c r="I139" i="61" s="1"/>
  <c r="H138" i="61"/>
  <c r="I138" i="61" s="1"/>
  <c r="H137" i="61"/>
  <c r="I137" i="61" s="1"/>
  <c r="H136" i="61"/>
  <c r="I136" i="61" s="1"/>
  <c r="H134" i="61"/>
  <c r="I134" i="61" s="1"/>
  <c r="H133" i="61"/>
  <c r="I133" i="61" s="1"/>
  <c r="H132" i="61"/>
  <c r="I132" i="61" s="1"/>
  <c r="H131" i="61"/>
  <c r="I131" i="61" s="1"/>
  <c r="H130" i="61"/>
  <c r="I130" i="61" s="1"/>
  <c r="H129" i="61"/>
  <c r="I129" i="61" s="1"/>
  <c r="H128" i="61"/>
  <c r="I128" i="61" s="1"/>
  <c r="H127" i="61"/>
  <c r="I127" i="61" s="1"/>
  <c r="H126" i="61"/>
  <c r="I126" i="61" s="1"/>
  <c r="H125" i="61"/>
  <c r="I125" i="61" s="1"/>
  <c r="H124" i="61"/>
  <c r="I124" i="61" s="1"/>
  <c r="H123" i="61"/>
  <c r="I123" i="61" s="1"/>
  <c r="H122" i="61"/>
  <c r="I122" i="61" s="1"/>
  <c r="H121" i="61"/>
  <c r="I121" i="61" s="1"/>
  <c r="H120" i="61"/>
  <c r="I120" i="61" s="1"/>
  <c r="H119" i="61"/>
  <c r="I119" i="61" s="1"/>
  <c r="H118" i="61"/>
  <c r="I118" i="61" s="1"/>
  <c r="H117" i="61"/>
  <c r="I117" i="61" s="1"/>
  <c r="H116" i="61"/>
  <c r="I116" i="61" s="1"/>
  <c r="H115" i="61"/>
  <c r="I115" i="61" s="1"/>
  <c r="H114" i="61"/>
  <c r="I114" i="61" s="1"/>
  <c r="H113" i="61"/>
  <c r="I113" i="61" s="1"/>
  <c r="H112" i="61"/>
  <c r="I112" i="61" s="1"/>
  <c r="H111" i="61"/>
  <c r="I111" i="61" s="1"/>
  <c r="H110" i="61"/>
  <c r="I110" i="61" s="1"/>
  <c r="H109" i="61"/>
  <c r="I109" i="61" s="1"/>
  <c r="H108" i="61"/>
  <c r="I108" i="61" s="1"/>
  <c r="H107" i="61"/>
  <c r="I107" i="61" s="1"/>
  <c r="H105" i="61"/>
  <c r="I105" i="61" s="1"/>
  <c r="H104" i="61"/>
  <c r="I104" i="61" s="1"/>
  <c r="H103" i="61"/>
  <c r="I103" i="61" s="1"/>
  <c r="H101" i="61"/>
  <c r="I101" i="61" s="1"/>
  <c r="H100" i="61"/>
  <c r="I100" i="61" s="1"/>
  <c r="H99" i="61"/>
  <c r="I99" i="61" s="1"/>
  <c r="H79" i="61"/>
  <c r="I79" i="61" s="1"/>
  <c r="H78" i="61"/>
  <c r="I78" i="61" s="1"/>
  <c r="H77" i="61"/>
  <c r="I77" i="61" s="1"/>
  <c r="H76" i="61"/>
  <c r="I76" i="61" s="1"/>
  <c r="H75" i="61"/>
  <c r="I75" i="61" s="1"/>
  <c r="H74" i="61"/>
  <c r="I74" i="61" s="1"/>
  <c r="H73" i="61"/>
  <c r="I73" i="61" s="1"/>
  <c r="H72" i="61"/>
  <c r="I72" i="61" s="1"/>
  <c r="H71" i="61"/>
  <c r="I71" i="61" s="1"/>
  <c r="H70" i="61"/>
  <c r="I70" i="61" s="1"/>
  <c r="H69" i="61"/>
  <c r="I69" i="61" s="1"/>
  <c r="H68" i="61"/>
  <c r="I68" i="61" s="1"/>
  <c r="H67" i="61"/>
  <c r="I67" i="61" s="1"/>
  <c r="H66" i="61"/>
  <c r="I66" i="61" s="1"/>
  <c r="H65" i="61"/>
  <c r="I65" i="61" s="1"/>
  <c r="H64" i="61"/>
  <c r="I64" i="61" s="1"/>
  <c r="H63" i="61"/>
  <c r="I63" i="61" s="1"/>
  <c r="H62" i="61"/>
  <c r="I62" i="61" s="1"/>
  <c r="H61" i="61"/>
  <c r="I61" i="61" s="1"/>
  <c r="H60" i="61"/>
  <c r="I60" i="61" s="1"/>
  <c r="H59" i="61"/>
  <c r="I59" i="61" s="1"/>
  <c r="H58" i="61"/>
  <c r="I58" i="61" s="1"/>
  <c r="H57" i="61"/>
  <c r="I57" i="61" s="1"/>
  <c r="H56" i="61"/>
  <c r="I56" i="61" s="1"/>
  <c r="H54" i="61"/>
  <c r="I54" i="61" s="1"/>
  <c r="H53" i="61"/>
  <c r="I53" i="61" s="1"/>
  <c r="H52" i="61"/>
  <c r="I52" i="61" s="1"/>
  <c r="M79" i="61"/>
  <c r="N79" i="61" s="1"/>
  <c r="M78" i="61"/>
  <c r="N78" i="61" s="1"/>
  <c r="M77" i="61"/>
  <c r="N77" i="61" s="1"/>
  <c r="M76" i="61"/>
  <c r="N76" i="61" s="1"/>
  <c r="M75" i="61"/>
  <c r="N75" i="61" s="1"/>
  <c r="M74" i="61"/>
  <c r="N74" i="61" s="1"/>
  <c r="M73" i="61"/>
  <c r="N73" i="61" s="1"/>
  <c r="M72" i="61"/>
  <c r="N72" i="61" s="1"/>
  <c r="M71" i="61"/>
  <c r="N71" i="61" s="1"/>
  <c r="M70" i="61"/>
  <c r="N70" i="61" s="1"/>
  <c r="M69" i="61"/>
  <c r="N69" i="61" s="1"/>
  <c r="M68" i="61"/>
  <c r="N68" i="61" s="1"/>
  <c r="M67" i="61"/>
  <c r="N67" i="61" s="1"/>
  <c r="M66" i="61"/>
  <c r="N66" i="61" s="1"/>
  <c r="M65" i="61"/>
  <c r="N65" i="61" s="1"/>
  <c r="M64" i="61"/>
  <c r="N64" i="61" s="1"/>
  <c r="M63" i="61"/>
  <c r="N63" i="61" s="1"/>
  <c r="M62" i="61"/>
  <c r="N62" i="61" s="1"/>
  <c r="M61" i="61"/>
  <c r="N61" i="61" s="1"/>
  <c r="M60" i="61"/>
  <c r="N60" i="61" s="1"/>
  <c r="M59" i="61"/>
  <c r="N59" i="61" s="1"/>
  <c r="M58" i="61"/>
  <c r="N58" i="61" s="1"/>
  <c r="M57" i="61"/>
  <c r="N57" i="61" s="1"/>
  <c r="M56" i="61"/>
  <c r="N56" i="61" s="1"/>
  <c r="M54" i="61"/>
  <c r="N54" i="61" s="1"/>
  <c r="M53" i="61"/>
  <c r="N53" i="61" s="1"/>
  <c r="M52" i="61"/>
  <c r="N52" i="61" s="1"/>
  <c r="R79" i="61"/>
  <c r="S79" i="61" s="1"/>
  <c r="R78" i="61"/>
  <c r="S78" i="61" s="1"/>
  <c r="R77" i="61"/>
  <c r="S77" i="61" s="1"/>
  <c r="R76" i="61"/>
  <c r="S76" i="61" s="1"/>
  <c r="R75" i="61"/>
  <c r="S75" i="61" s="1"/>
  <c r="R74" i="61"/>
  <c r="S74" i="61" s="1"/>
  <c r="R73" i="61"/>
  <c r="S73" i="61" s="1"/>
  <c r="R72" i="61"/>
  <c r="S72" i="61" s="1"/>
  <c r="R71" i="61"/>
  <c r="S71" i="61" s="1"/>
  <c r="R70" i="61"/>
  <c r="S70" i="61" s="1"/>
  <c r="R69" i="61"/>
  <c r="S69" i="61" s="1"/>
  <c r="R68" i="61"/>
  <c r="S68" i="61" s="1"/>
  <c r="R67" i="61"/>
  <c r="S67" i="61" s="1"/>
  <c r="R66" i="61"/>
  <c r="S66" i="61" s="1"/>
  <c r="R65" i="61"/>
  <c r="S65" i="61" s="1"/>
  <c r="R64" i="61"/>
  <c r="S64" i="61" s="1"/>
  <c r="R63" i="61"/>
  <c r="S63" i="61" s="1"/>
  <c r="R62" i="61"/>
  <c r="S62" i="61" s="1"/>
  <c r="R61" i="61"/>
  <c r="S61" i="61" s="1"/>
  <c r="R60" i="61"/>
  <c r="S60" i="61" s="1"/>
  <c r="R59" i="61"/>
  <c r="S59" i="61" s="1"/>
  <c r="R58" i="61"/>
  <c r="S58" i="61" s="1"/>
  <c r="R57" i="61"/>
  <c r="S57" i="61" s="1"/>
  <c r="R56" i="61"/>
  <c r="S56" i="61" s="1"/>
  <c r="R54" i="61"/>
  <c r="S54" i="61" s="1"/>
  <c r="R53" i="61"/>
  <c r="S53" i="61" s="1"/>
  <c r="R52" i="61"/>
  <c r="S52" i="61" s="1"/>
  <c r="R36" i="61"/>
  <c r="S36" i="61" s="1"/>
  <c r="R35" i="61"/>
  <c r="S35" i="61" s="1"/>
  <c r="R34" i="61"/>
  <c r="S34" i="61" s="1"/>
  <c r="R33" i="61"/>
  <c r="S33" i="61" s="1"/>
  <c r="R32" i="61"/>
  <c r="S32" i="61" s="1"/>
  <c r="R31" i="61"/>
  <c r="S31" i="61" s="1"/>
  <c r="R30" i="61"/>
  <c r="S30" i="61" s="1"/>
  <c r="R29" i="61"/>
  <c r="S29" i="61" s="1"/>
  <c r="R28" i="61"/>
  <c r="S28" i="61" s="1"/>
  <c r="R27" i="61"/>
  <c r="S27" i="61" s="1"/>
  <c r="R26" i="61"/>
  <c r="S26" i="61" s="1"/>
  <c r="R25" i="61"/>
  <c r="S25" i="61" s="1"/>
  <c r="R24" i="61"/>
  <c r="S24" i="61" s="1"/>
  <c r="R23" i="61"/>
  <c r="S23" i="61" s="1"/>
  <c r="R22" i="61"/>
  <c r="S22" i="61" s="1"/>
  <c r="R21" i="61"/>
  <c r="S21" i="61" s="1"/>
  <c r="R20" i="61"/>
  <c r="S20" i="61" s="1"/>
  <c r="R19" i="61"/>
  <c r="S19" i="61" s="1"/>
  <c r="R18" i="61"/>
  <c r="S18" i="61" s="1"/>
  <c r="R17" i="61"/>
  <c r="S17" i="61" s="1"/>
  <c r="R16" i="61"/>
  <c r="S16" i="61" s="1"/>
  <c r="R15" i="61"/>
  <c r="S15" i="61" s="1"/>
  <c r="R14" i="61"/>
  <c r="S14" i="61" s="1"/>
  <c r="R13" i="61"/>
  <c r="S13" i="61" s="1"/>
  <c r="R11" i="61"/>
  <c r="S11" i="61" s="1"/>
  <c r="R10" i="61"/>
  <c r="S10" i="61" s="1"/>
  <c r="R9" i="61"/>
  <c r="S9" i="61" s="1"/>
  <c r="M36" i="61"/>
  <c r="N36" i="61" s="1"/>
  <c r="M35" i="61"/>
  <c r="N35" i="61" s="1"/>
  <c r="M34" i="61"/>
  <c r="N34" i="61" s="1"/>
  <c r="M33" i="61"/>
  <c r="N33" i="61" s="1"/>
  <c r="M32" i="61"/>
  <c r="N32" i="61" s="1"/>
  <c r="M31" i="61"/>
  <c r="N31" i="61" s="1"/>
  <c r="M30" i="61"/>
  <c r="N30" i="61" s="1"/>
  <c r="M29" i="61"/>
  <c r="N29" i="61" s="1"/>
  <c r="M28" i="61"/>
  <c r="N28" i="61" s="1"/>
  <c r="M27" i="61"/>
  <c r="N27" i="61" s="1"/>
  <c r="M26" i="61"/>
  <c r="N26" i="61" s="1"/>
  <c r="M25" i="61"/>
  <c r="N25" i="61" s="1"/>
  <c r="M24" i="61"/>
  <c r="N24" i="61" s="1"/>
  <c r="M23" i="61"/>
  <c r="N23" i="61" s="1"/>
  <c r="M22" i="61"/>
  <c r="N22" i="61" s="1"/>
  <c r="M21" i="61"/>
  <c r="N21" i="61" s="1"/>
  <c r="M20" i="61"/>
  <c r="N20" i="61" s="1"/>
  <c r="M19" i="61"/>
  <c r="N19" i="61" s="1"/>
  <c r="M18" i="61"/>
  <c r="N18" i="61" s="1"/>
  <c r="M17" i="61"/>
  <c r="N17" i="61" s="1"/>
  <c r="M16" i="61"/>
  <c r="N16" i="61" s="1"/>
  <c r="M15" i="61"/>
  <c r="N15" i="61" s="1"/>
  <c r="M14" i="61"/>
  <c r="N14" i="61" s="1"/>
  <c r="M13" i="61"/>
  <c r="N13" i="61" s="1"/>
  <c r="M11" i="61"/>
  <c r="N11" i="61" s="1"/>
  <c r="M10" i="61"/>
  <c r="N10" i="61" s="1"/>
  <c r="M9" i="61"/>
  <c r="N9" i="61" s="1"/>
  <c r="H36" i="61"/>
  <c r="I36" i="61" s="1"/>
  <c r="H35" i="61"/>
  <c r="I35" i="61" s="1"/>
  <c r="H34" i="61"/>
  <c r="I34" i="61" s="1"/>
  <c r="H33" i="61"/>
  <c r="I33" i="61" s="1"/>
  <c r="H32" i="61"/>
  <c r="I32" i="61" s="1"/>
  <c r="H31" i="61"/>
  <c r="I31" i="61" s="1"/>
  <c r="H30" i="61"/>
  <c r="I30" i="61" s="1"/>
  <c r="H29" i="61"/>
  <c r="I29" i="61" s="1"/>
  <c r="H28" i="61"/>
  <c r="I28" i="61" s="1"/>
  <c r="H27" i="61"/>
  <c r="I27" i="61" s="1"/>
  <c r="H26" i="61"/>
  <c r="I26" i="61" s="1"/>
  <c r="H25" i="61"/>
  <c r="I25" i="61" s="1"/>
  <c r="H24" i="61"/>
  <c r="I24" i="61" s="1"/>
  <c r="H23" i="61"/>
  <c r="I23" i="61" s="1"/>
  <c r="H22" i="61"/>
  <c r="I22" i="61" s="1"/>
  <c r="H21" i="61"/>
  <c r="I21" i="61" s="1"/>
  <c r="H20" i="61"/>
  <c r="I20" i="61" s="1"/>
  <c r="H19" i="61"/>
  <c r="I19" i="61" s="1"/>
  <c r="H18" i="61"/>
  <c r="I18" i="61" s="1"/>
  <c r="H17" i="61"/>
  <c r="I17" i="61" s="1"/>
  <c r="H16" i="61"/>
  <c r="I16" i="61" s="1"/>
  <c r="H15" i="61"/>
  <c r="I15" i="61" s="1"/>
  <c r="H14" i="61"/>
  <c r="I14" i="61" s="1"/>
  <c r="H13" i="61"/>
  <c r="I13" i="61" s="1"/>
  <c r="H11" i="61"/>
  <c r="I11" i="61" s="1"/>
  <c r="H10" i="61"/>
  <c r="I10" i="61" s="1"/>
  <c r="H9" i="61"/>
  <c r="I9" i="61" s="1"/>
  <c r="R244" i="60"/>
  <c r="S244" i="60" s="1"/>
  <c r="R243" i="60"/>
  <c r="S243" i="60" s="1"/>
  <c r="R242" i="60"/>
  <c r="S242" i="60" s="1"/>
  <c r="R241" i="60"/>
  <c r="S241" i="60" s="1"/>
  <c r="R239" i="60"/>
  <c r="S239" i="60" s="1"/>
  <c r="R238" i="60"/>
  <c r="S238" i="60" s="1"/>
  <c r="R237" i="60"/>
  <c r="S237" i="60" s="1"/>
  <c r="R236" i="60"/>
  <c r="S236" i="60" s="1"/>
  <c r="R235" i="60"/>
  <c r="S235" i="60" s="1"/>
  <c r="R234" i="60"/>
  <c r="S234" i="60" s="1"/>
  <c r="R233" i="60"/>
  <c r="S233" i="60" s="1"/>
  <c r="R232" i="60"/>
  <c r="S232" i="60" s="1"/>
  <c r="R231" i="60"/>
  <c r="S231" i="60" s="1"/>
  <c r="R230" i="60"/>
  <c r="S230" i="60" s="1"/>
  <c r="R229" i="60"/>
  <c r="S229" i="60" s="1"/>
  <c r="R228" i="60"/>
  <c r="S228" i="60" s="1"/>
  <c r="R227" i="60"/>
  <c r="S227" i="60" s="1"/>
  <c r="R226" i="60"/>
  <c r="S226" i="60" s="1"/>
  <c r="R225" i="60"/>
  <c r="S225" i="60" s="1"/>
  <c r="R224" i="60"/>
  <c r="S224" i="60" s="1"/>
  <c r="R223" i="60"/>
  <c r="S223" i="60" s="1"/>
  <c r="R222" i="60"/>
  <c r="S222" i="60" s="1"/>
  <c r="R221" i="60"/>
  <c r="S221" i="60" s="1"/>
  <c r="R220" i="60"/>
  <c r="S220" i="60" s="1"/>
  <c r="R219" i="60"/>
  <c r="S219" i="60" s="1"/>
  <c r="R218" i="60"/>
  <c r="S218" i="60" s="1"/>
  <c r="R217" i="60"/>
  <c r="S217" i="60" s="1"/>
  <c r="R216" i="60"/>
  <c r="S216" i="60" s="1"/>
  <c r="R215" i="60"/>
  <c r="S215" i="60" s="1"/>
  <c r="R213" i="60"/>
  <c r="S213" i="60" s="1"/>
  <c r="R212" i="60"/>
  <c r="S212" i="60" s="1"/>
  <c r="R211" i="60"/>
  <c r="S211" i="60" s="1"/>
  <c r="R210" i="60"/>
  <c r="S210" i="60" s="1"/>
  <c r="R209" i="60"/>
  <c r="S209" i="60" s="1"/>
  <c r="R208" i="60"/>
  <c r="S208" i="60" s="1"/>
  <c r="R207" i="60"/>
  <c r="S207" i="60" s="1"/>
  <c r="R206" i="60"/>
  <c r="S206" i="60" s="1"/>
  <c r="R205" i="60"/>
  <c r="S205" i="60" s="1"/>
  <c r="R204" i="60"/>
  <c r="S204" i="60" s="1"/>
  <c r="R203" i="60"/>
  <c r="S203" i="60" s="1"/>
  <c r="R202" i="60"/>
  <c r="S202" i="60" s="1"/>
  <c r="R201" i="60"/>
  <c r="S201" i="60" s="1"/>
  <c r="R200" i="60"/>
  <c r="S200" i="60" s="1"/>
  <c r="R199" i="60"/>
  <c r="S199" i="60" s="1"/>
  <c r="R198" i="60"/>
  <c r="S198" i="60" s="1"/>
  <c r="R197" i="60"/>
  <c r="S197" i="60" s="1"/>
  <c r="R196" i="60"/>
  <c r="S196" i="60" s="1"/>
  <c r="R195" i="60"/>
  <c r="S195" i="60" s="1"/>
  <c r="R194" i="60"/>
  <c r="S194" i="60" s="1"/>
  <c r="R193" i="60"/>
  <c r="S193" i="60" s="1"/>
  <c r="R192" i="60"/>
  <c r="S192" i="60" s="1"/>
  <c r="R191" i="60"/>
  <c r="S191" i="60" s="1"/>
  <c r="R190" i="60"/>
  <c r="S190" i="60" s="1"/>
  <c r="R189" i="60"/>
  <c r="S189" i="60" s="1"/>
  <c r="R188" i="60"/>
  <c r="S188" i="60" s="1"/>
  <c r="R187" i="60"/>
  <c r="S187" i="60" s="1"/>
  <c r="R186" i="60"/>
  <c r="S186" i="60" s="1"/>
  <c r="R184" i="60"/>
  <c r="S184" i="60" s="1"/>
  <c r="R183" i="60"/>
  <c r="S183" i="60" s="1"/>
  <c r="R182" i="60"/>
  <c r="S182" i="60" s="1"/>
  <c r="R180" i="60"/>
  <c r="S180" i="60" s="1"/>
  <c r="R179" i="60"/>
  <c r="S179" i="60" s="1"/>
  <c r="R178" i="60"/>
  <c r="S178" i="60" s="1"/>
  <c r="M244" i="60"/>
  <c r="N244" i="60" s="1"/>
  <c r="M243" i="60"/>
  <c r="N243" i="60" s="1"/>
  <c r="M242" i="60"/>
  <c r="N242" i="60" s="1"/>
  <c r="M241" i="60"/>
  <c r="N241" i="60" s="1"/>
  <c r="M239" i="60"/>
  <c r="N239" i="60" s="1"/>
  <c r="M238" i="60"/>
  <c r="N238" i="60" s="1"/>
  <c r="M237" i="60"/>
  <c r="N237" i="60" s="1"/>
  <c r="M236" i="60"/>
  <c r="N236" i="60" s="1"/>
  <c r="M235" i="60"/>
  <c r="N235" i="60" s="1"/>
  <c r="M234" i="60"/>
  <c r="N234" i="60" s="1"/>
  <c r="M233" i="60"/>
  <c r="N233" i="60" s="1"/>
  <c r="M232" i="60"/>
  <c r="N232" i="60" s="1"/>
  <c r="M231" i="60"/>
  <c r="N231" i="60" s="1"/>
  <c r="M230" i="60"/>
  <c r="N230" i="60" s="1"/>
  <c r="M229" i="60"/>
  <c r="N229" i="60" s="1"/>
  <c r="M228" i="60"/>
  <c r="N228" i="60" s="1"/>
  <c r="M227" i="60"/>
  <c r="N227" i="60" s="1"/>
  <c r="M226" i="60"/>
  <c r="N226" i="60" s="1"/>
  <c r="M225" i="60"/>
  <c r="N225" i="60" s="1"/>
  <c r="M224" i="60"/>
  <c r="N224" i="60" s="1"/>
  <c r="M223" i="60"/>
  <c r="N223" i="60" s="1"/>
  <c r="M222" i="60"/>
  <c r="N222" i="60" s="1"/>
  <c r="M221" i="60"/>
  <c r="N221" i="60" s="1"/>
  <c r="M220" i="60"/>
  <c r="N220" i="60" s="1"/>
  <c r="M219" i="60"/>
  <c r="N219" i="60" s="1"/>
  <c r="M218" i="60"/>
  <c r="N218" i="60" s="1"/>
  <c r="M217" i="60"/>
  <c r="N217" i="60" s="1"/>
  <c r="M216" i="60"/>
  <c r="N216" i="60" s="1"/>
  <c r="M215" i="60"/>
  <c r="N215" i="60" s="1"/>
  <c r="M213" i="60"/>
  <c r="N213" i="60" s="1"/>
  <c r="M212" i="60"/>
  <c r="N212" i="60" s="1"/>
  <c r="M211" i="60"/>
  <c r="N211" i="60" s="1"/>
  <c r="M210" i="60"/>
  <c r="N210" i="60" s="1"/>
  <c r="M209" i="60"/>
  <c r="N209" i="60" s="1"/>
  <c r="M208" i="60"/>
  <c r="N208" i="60" s="1"/>
  <c r="M207" i="60"/>
  <c r="N207" i="60" s="1"/>
  <c r="M206" i="60"/>
  <c r="N206" i="60" s="1"/>
  <c r="M205" i="60"/>
  <c r="N205" i="60" s="1"/>
  <c r="M204" i="60"/>
  <c r="N204" i="60" s="1"/>
  <c r="M203" i="60"/>
  <c r="N203" i="60" s="1"/>
  <c r="M202" i="60"/>
  <c r="N202" i="60" s="1"/>
  <c r="M201" i="60"/>
  <c r="N201" i="60" s="1"/>
  <c r="M200" i="60"/>
  <c r="N200" i="60" s="1"/>
  <c r="M199" i="60"/>
  <c r="N199" i="60" s="1"/>
  <c r="M198" i="60"/>
  <c r="N198" i="60" s="1"/>
  <c r="M197" i="60"/>
  <c r="N197" i="60" s="1"/>
  <c r="M196" i="60"/>
  <c r="N196" i="60" s="1"/>
  <c r="M195" i="60"/>
  <c r="N195" i="60" s="1"/>
  <c r="M194" i="60"/>
  <c r="N194" i="60" s="1"/>
  <c r="M193" i="60"/>
  <c r="N193" i="60" s="1"/>
  <c r="M192" i="60"/>
  <c r="N192" i="60" s="1"/>
  <c r="M191" i="60"/>
  <c r="N191" i="60" s="1"/>
  <c r="M190" i="60"/>
  <c r="N190" i="60" s="1"/>
  <c r="M189" i="60"/>
  <c r="N189" i="60" s="1"/>
  <c r="M188" i="60"/>
  <c r="N188" i="60" s="1"/>
  <c r="M187" i="60"/>
  <c r="N187" i="60" s="1"/>
  <c r="M186" i="60"/>
  <c r="N186" i="60" s="1"/>
  <c r="M184" i="60"/>
  <c r="N184" i="60" s="1"/>
  <c r="M183" i="60"/>
  <c r="N183" i="60" s="1"/>
  <c r="M182" i="60"/>
  <c r="N182" i="60" s="1"/>
  <c r="M180" i="60"/>
  <c r="N180" i="60" s="1"/>
  <c r="M179" i="60"/>
  <c r="N179" i="60" s="1"/>
  <c r="M178" i="60"/>
  <c r="N178" i="60" s="1"/>
  <c r="H244" i="60"/>
  <c r="I244" i="60" s="1"/>
  <c r="H243" i="60"/>
  <c r="I243" i="60" s="1"/>
  <c r="H242" i="60"/>
  <c r="I242" i="60" s="1"/>
  <c r="H241" i="60"/>
  <c r="I241" i="60" s="1"/>
  <c r="H239" i="60"/>
  <c r="I239" i="60" s="1"/>
  <c r="H238" i="60"/>
  <c r="I238" i="60" s="1"/>
  <c r="H237" i="60"/>
  <c r="I237" i="60" s="1"/>
  <c r="H236" i="60"/>
  <c r="I236" i="60" s="1"/>
  <c r="H235" i="60"/>
  <c r="I235" i="60" s="1"/>
  <c r="H234" i="60"/>
  <c r="I234" i="60" s="1"/>
  <c r="H233" i="60"/>
  <c r="I233" i="60" s="1"/>
  <c r="H232" i="60"/>
  <c r="I232" i="60" s="1"/>
  <c r="H231" i="60"/>
  <c r="I231" i="60" s="1"/>
  <c r="H230" i="60"/>
  <c r="I230" i="60" s="1"/>
  <c r="H229" i="60"/>
  <c r="I229" i="60" s="1"/>
  <c r="H228" i="60"/>
  <c r="I228" i="60" s="1"/>
  <c r="H227" i="60"/>
  <c r="I227" i="60" s="1"/>
  <c r="H226" i="60"/>
  <c r="I226" i="60" s="1"/>
  <c r="H225" i="60"/>
  <c r="I225" i="60" s="1"/>
  <c r="H224" i="60"/>
  <c r="I224" i="60" s="1"/>
  <c r="H223" i="60"/>
  <c r="I223" i="60" s="1"/>
  <c r="H222" i="60"/>
  <c r="I222" i="60" s="1"/>
  <c r="H221" i="60"/>
  <c r="I221" i="60" s="1"/>
  <c r="H220" i="60"/>
  <c r="I220" i="60" s="1"/>
  <c r="H219" i="60"/>
  <c r="I219" i="60" s="1"/>
  <c r="H218" i="60"/>
  <c r="I218" i="60" s="1"/>
  <c r="H217" i="60"/>
  <c r="I217" i="60" s="1"/>
  <c r="H216" i="60"/>
  <c r="I216" i="60" s="1"/>
  <c r="H215" i="60"/>
  <c r="I215" i="60" s="1"/>
  <c r="H213" i="60"/>
  <c r="I213" i="60" s="1"/>
  <c r="H212" i="60"/>
  <c r="I212" i="60" s="1"/>
  <c r="H211" i="60"/>
  <c r="I211" i="60" s="1"/>
  <c r="H210" i="60"/>
  <c r="I210" i="60" s="1"/>
  <c r="H209" i="60"/>
  <c r="I209" i="60" s="1"/>
  <c r="H208" i="60"/>
  <c r="I208" i="60" s="1"/>
  <c r="H207" i="60"/>
  <c r="I207" i="60" s="1"/>
  <c r="H206" i="60"/>
  <c r="I206" i="60" s="1"/>
  <c r="H205" i="60"/>
  <c r="I205" i="60" s="1"/>
  <c r="H204" i="60"/>
  <c r="I204" i="60" s="1"/>
  <c r="H203" i="60"/>
  <c r="I203" i="60" s="1"/>
  <c r="H202" i="60"/>
  <c r="I202" i="60" s="1"/>
  <c r="H201" i="60"/>
  <c r="I201" i="60" s="1"/>
  <c r="H200" i="60"/>
  <c r="I200" i="60" s="1"/>
  <c r="H199" i="60"/>
  <c r="I199" i="60" s="1"/>
  <c r="H198" i="60"/>
  <c r="I198" i="60" s="1"/>
  <c r="H197" i="60"/>
  <c r="I197" i="60" s="1"/>
  <c r="H196" i="60"/>
  <c r="I196" i="60" s="1"/>
  <c r="H195" i="60"/>
  <c r="I195" i="60" s="1"/>
  <c r="H194" i="60"/>
  <c r="I194" i="60" s="1"/>
  <c r="H193" i="60"/>
  <c r="I193" i="60" s="1"/>
  <c r="H192" i="60"/>
  <c r="I192" i="60" s="1"/>
  <c r="H191" i="60"/>
  <c r="I191" i="60" s="1"/>
  <c r="H190" i="60"/>
  <c r="I190" i="60" s="1"/>
  <c r="H189" i="60"/>
  <c r="I189" i="60" s="1"/>
  <c r="H188" i="60"/>
  <c r="I188" i="60" s="1"/>
  <c r="H187" i="60"/>
  <c r="I187" i="60" s="1"/>
  <c r="H186" i="60"/>
  <c r="I186" i="60" s="1"/>
  <c r="H184" i="60"/>
  <c r="I184" i="60" s="1"/>
  <c r="H183" i="60"/>
  <c r="I183" i="60" s="1"/>
  <c r="H182" i="60"/>
  <c r="I182" i="60" s="1"/>
  <c r="H180" i="60"/>
  <c r="I180" i="60" s="1"/>
  <c r="H179" i="60"/>
  <c r="I179" i="60" s="1"/>
  <c r="H178" i="60"/>
  <c r="I178" i="60" s="1"/>
  <c r="R165" i="60"/>
  <c r="S165" i="60" s="1"/>
  <c r="R164" i="60"/>
  <c r="S164" i="60" s="1"/>
  <c r="R163" i="60"/>
  <c r="S163" i="60" s="1"/>
  <c r="R162" i="60"/>
  <c r="S162" i="60" s="1"/>
  <c r="R160" i="60"/>
  <c r="S160" i="60" s="1"/>
  <c r="R159" i="60"/>
  <c r="S159" i="60" s="1"/>
  <c r="R158" i="60"/>
  <c r="S158" i="60" s="1"/>
  <c r="R157" i="60"/>
  <c r="S157" i="60" s="1"/>
  <c r="R156" i="60"/>
  <c r="S156" i="60" s="1"/>
  <c r="R155" i="60"/>
  <c r="S155" i="60" s="1"/>
  <c r="R154" i="60"/>
  <c r="S154" i="60" s="1"/>
  <c r="R153" i="60"/>
  <c r="S153" i="60" s="1"/>
  <c r="R152" i="60"/>
  <c r="S152" i="60" s="1"/>
  <c r="R151" i="60"/>
  <c r="S151" i="60" s="1"/>
  <c r="R150" i="60"/>
  <c r="S150" i="60" s="1"/>
  <c r="R149" i="60"/>
  <c r="S149" i="60" s="1"/>
  <c r="R148" i="60"/>
  <c r="S148" i="60" s="1"/>
  <c r="R147" i="60"/>
  <c r="S147" i="60" s="1"/>
  <c r="R146" i="60"/>
  <c r="S146" i="60" s="1"/>
  <c r="R145" i="60"/>
  <c r="S145" i="60" s="1"/>
  <c r="R144" i="60"/>
  <c r="S144" i="60" s="1"/>
  <c r="R143" i="60"/>
  <c r="S143" i="60" s="1"/>
  <c r="R142" i="60"/>
  <c r="S142" i="60" s="1"/>
  <c r="R141" i="60"/>
  <c r="S141" i="60" s="1"/>
  <c r="R140" i="60"/>
  <c r="S140" i="60" s="1"/>
  <c r="R139" i="60"/>
  <c r="S139" i="60" s="1"/>
  <c r="R138" i="60"/>
  <c r="S138" i="60" s="1"/>
  <c r="R137" i="60"/>
  <c r="S137" i="60" s="1"/>
  <c r="R136" i="60"/>
  <c r="S136" i="60" s="1"/>
  <c r="R134" i="60"/>
  <c r="S134" i="60" s="1"/>
  <c r="R133" i="60"/>
  <c r="S133" i="60" s="1"/>
  <c r="R132" i="60"/>
  <c r="S132" i="60" s="1"/>
  <c r="R131" i="60"/>
  <c r="S131" i="60" s="1"/>
  <c r="R130" i="60"/>
  <c r="S130" i="60" s="1"/>
  <c r="R129" i="60"/>
  <c r="S129" i="60" s="1"/>
  <c r="R128" i="60"/>
  <c r="S128" i="60" s="1"/>
  <c r="R127" i="60"/>
  <c r="S127" i="60" s="1"/>
  <c r="R126" i="60"/>
  <c r="S126" i="60" s="1"/>
  <c r="R125" i="60"/>
  <c r="S125" i="60" s="1"/>
  <c r="R124" i="60"/>
  <c r="S124" i="60" s="1"/>
  <c r="R123" i="60"/>
  <c r="S123" i="60" s="1"/>
  <c r="R122" i="60"/>
  <c r="S122" i="60" s="1"/>
  <c r="R121" i="60"/>
  <c r="S121" i="60" s="1"/>
  <c r="R120" i="60"/>
  <c r="S120" i="60" s="1"/>
  <c r="R119" i="60"/>
  <c r="S119" i="60" s="1"/>
  <c r="R118" i="60"/>
  <c r="S118" i="60" s="1"/>
  <c r="R117" i="60"/>
  <c r="S117" i="60" s="1"/>
  <c r="R116" i="60"/>
  <c r="S116" i="60" s="1"/>
  <c r="R115" i="60"/>
  <c r="S115" i="60" s="1"/>
  <c r="R114" i="60"/>
  <c r="S114" i="60" s="1"/>
  <c r="R113" i="60"/>
  <c r="S113" i="60" s="1"/>
  <c r="R112" i="60"/>
  <c r="S112" i="60" s="1"/>
  <c r="R111" i="60"/>
  <c r="S111" i="60" s="1"/>
  <c r="R110" i="60"/>
  <c r="S110" i="60" s="1"/>
  <c r="R109" i="60"/>
  <c r="S109" i="60" s="1"/>
  <c r="R108" i="60"/>
  <c r="S108" i="60" s="1"/>
  <c r="R107" i="60"/>
  <c r="S107" i="60" s="1"/>
  <c r="R105" i="60"/>
  <c r="S105" i="60" s="1"/>
  <c r="R104" i="60"/>
  <c r="S104" i="60" s="1"/>
  <c r="R103" i="60"/>
  <c r="S103" i="60" s="1"/>
  <c r="R101" i="60"/>
  <c r="S101" i="60" s="1"/>
  <c r="R100" i="60"/>
  <c r="S100" i="60" s="1"/>
  <c r="R99" i="60"/>
  <c r="S99" i="60" s="1"/>
  <c r="M165" i="60"/>
  <c r="N165" i="60" s="1"/>
  <c r="M164" i="60"/>
  <c r="N164" i="60" s="1"/>
  <c r="M163" i="60"/>
  <c r="N163" i="60" s="1"/>
  <c r="M162" i="60"/>
  <c r="N162" i="60" s="1"/>
  <c r="M160" i="60"/>
  <c r="N160" i="60" s="1"/>
  <c r="M159" i="60"/>
  <c r="N159" i="60" s="1"/>
  <c r="M158" i="60"/>
  <c r="N158" i="60" s="1"/>
  <c r="M157" i="60"/>
  <c r="N157" i="60" s="1"/>
  <c r="M156" i="60"/>
  <c r="N156" i="60" s="1"/>
  <c r="M155" i="60"/>
  <c r="N155" i="60" s="1"/>
  <c r="M154" i="60"/>
  <c r="N154" i="60" s="1"/>
  <c r="M153" i="60"/>
  <c r="N153" i="60" s="1"/>
  <c r="M152" i="60"/>
  <c r="N152" i="60" s="1"/>
  <c r="M151" i="60"/>
  <c r="N151" i="60" s="1"/>
  <c r="M150" i="60"/>
  <c r="N150" i="60" s="1"/>
  <c r="M149" i="60"/>
  <c r="N149" i="60" s="1"/>
  <c r="M148" i="60"/>
  <c r="N148" i="60" s="1"/>
  <c r="M147" i="60"/>
  <c r="N147" i="60" s="1"/>
  <c r="M146" i="60"/>
  <c r="N146" i="60" s="1"/>
  <c r="M145" i="60"/>
  <c r="N145" i="60" s="1"/>
  <c r="M144" i="60"/>
  <c r="N144" i="60" s="1"/>
  <c r="M143" i="60"/>
  <c r="N143" i="60" s="1"/>
  <c r="M142" i="60"/>
  <c r="N142" i="60" s="1"/>
  <c r="M141" i="60"/>
  <c r="N141" i="60" s="1"/>
  <c r="M140" i="60"/>
  <c r="N140" i="60" s="1"/>
  <c r="M139" i="60"/>
  <c r="N139" i="60" s="1"/>
  <c r="M138" i="60"/>
  <c r="N138" i="60" s="1"/>
  <c r="M137" i="60"/>
  <c r="N137" i="60" s="1"/>
  <c r="M136" i="60"/>
  <c r="N136" i="60" s="1"/>
  <c r="M134" i="60"/>
  <c r="N134" i="60" s="1"/>
  <c r="M133" i="60"/>
  <c r="N133" i="60" s="1"/>
  <c r="M132" i="60"/>
  <c r="N132" i="60" s="1"/>
  <c r="M131" i="60"/>
  <c r="N131" i="60" s="1"/>
  <c r="M130" i="60"/>
  <c r="N130" i="60" s="1"/>
  <c r="M129" i="60"/>
  <c r="N129" i="60" s="1"/>
  <c r="M128" i="60"/>
  <c r="N128" i="60" s="1"/>
  <c r="M127" i="60"/>
  <c r="N127" i="60" s="1"/>
  <c r="M126" i="60"/>
  <c r="N126" i="60" s="1"/>
  <c r="M125" i="60"/>
  <c r="N125" i="60" s="1"/>
  <c r="M124" i="60"/>
  <c r="N124" i="60" s="1"/>
  <c r="M123" i="60"/>
  <c r="N123" i="60" s="1"/>
  <c r="M122" i="60"/>
  <c r="N122" i="60" s="1"/>
  <c r="M121" i="60"/>
  <c r="N121" i="60" s="1"/>
  <c r="M120" i="60"/>
  <c r="N120" i="60" s="1"/>
  <c r="M119" i="60"/>
  <c r="N119" i="60" s="1"/>
  <c r="M118" i="60"/>
  <c r="N118" i="60" s="1"/>
  <c r="M117" i="60"/>
  <c r="N117" i="60" s="1"/>
  <c r="M116" i="60"/>
  <c r="N116" i="60" s="1"/>
  <c r="M115" i="60"/>
  <c r="N115" i="60" s="1"/>
  <c r="M114" i="60"/>
  <c r="N114" i="60" s="1"/>
  <c r="M113" i="60"/>
  <c r="N113" i="60" s="1"/>
  <c r="M112" i="60"/>
  <c r="N112" i="60" s="1"/>
  <c r="M111" i="60"/>
  <c r="N111" i="60" s="1"/>
  <c r="M110" i="60"/>
  <c r="N110" i="60" s="1"/>
  <c r="M109" i="60"/>
  <c r="N109" i="60" s="1"/>
  <c r="M108" i="60"/>
  <c r="N108" i="60" s="1"/>
  <c r="M107" i="60"/>
  <c r="N107" i="60" s="1"/>
  <c r="M105" i="60"/>
  <c r="N105" i="60" s="1"/>
  <c r="M104" i="60"/>
  <c r="N104" i="60" s="1"/>
  <c r="M103" i="60"/>
  <c r="N103" i="60" s="1"/>
  <c r="M101" i="60"/>
  <c r="N101" i="60" s="1"/>
  <c r="M100" i="60"/>
  <c r="N100" i="60" s="1"/>
  <c r="M99" i="60"/>
  <c r="N99" i="60" s="1"/>
  <c r="H165" i="60"/>
  <c r="I165" i="60" s="1"/>
  <c r="H164" i="60"/>
  <c r="I164" i="60" s="1"/>
  <c r="H163" i="60"/>
  <c r="I163" i="60" s="1"/>
  <c r="H162" i="60"/>
  <c r="I162" i="60" s="1"/>
  <c r="H160" i="60"/>
  <c r="I160" i="60" s="1"/>
  <c r="H159" i="60"/>
  <c r="I159" i="60" s="1"/>
  <c r="H158" i="60"/>
  <c r="I158" i="60" s="1"/>
  <c r="H157" i="60"/>
  <c r="I157" i="60" s="1"/>
  <c r="H156" i="60"/>
  <c r="I156" i="60" s="1"/>
  <c r="H155" i="60"/>
  <c r="I155" i="60" s="1"/>
  <c r="H154" i="60"/>
  <c r="I154" i="60" s="1"/>
  <c r="H153" i="60"/>
  <c r="I153" i="60" s="1"/>
  <c r="H152" i="60"/>
  <c r="I152" i="60" s="1"/>
  <c r="H151" i="60"/>
  <c r="I151" i="60" s="1"/>
  <c r="H150" i="60"/>
  <c r="I150" i="60" s="1"/>
  <c r="H149" i="60"/>
  <c r="I149" i="60" s="1"/>
  <c r="H148" i="60"/>
  <c r="I148" i="60" s="1"/>
  <c r="H147" i="60"/>
  <c r="I147" i="60" s="1"/>
  <c r="H146" i="60"/>
  <c r="I146" i="60" s="1"/>
  <c r="H145" i="60"/>
  <c r="I145" i="60" s="1"/>
  <c r="H144" i="60"/>
  <c r="I144" i="60" s="1"/>
  <c r="H143" i="60"/>
  <c r="I143" i="60" s="1"/>
  <c r="H142" i="60"/>
  <c r="I142" i="60" s="1"/>
  <c r="H141" i="60"/>
  <c r="I141" i="60" s="1"/>
  <c r="H140" i="60"/>
  <c r="I140" i="60" s="1"/>
  <c r="H139" i="60"/>
  <c r="I139" i="60" s="1"/>
  <c r="H138" i="60"/>
  <c r="I138" i="60" s="1"/>
  <c r="H137" i="60"/>
  <c r="I137" i="60" s="1"/>
  <c r="H136" i="60"/>
  <c r="I136" i="60" s="1"/>
  <c r="H134" i="60"/>
  <c r="I134" i="60" s="1"/>
  <c r="H133" i="60"/>
  <c r="I133" i="60" s="1"/>
  <c r="H132" i="60"/>
  <c r="I132" i="60" s="1"/>
  <c r="H131" i="60"/>
  <c r="I131" i="60" s="1"/>
  <c r="H130" i="60"/>
  <c r="I130" i="60" s="1"/>
  <c r="H129" i="60"/>
  <c r="I129" i="60" s="1"/>
  <c r="H128" i="60"/>
  <c r="I128" i="60" s="1"/>
  <c r="H127" i="60"/>
  <c r="I127" i="60" s="1"/>
  <c r="H126" i="60"/>
  <c r="I126" i="60" s="1"/>
  <c r="H125" i="60"/>
  <c r="I125" i="60" s="1"/>
  <c r="H124" i="60"/>
  <c r="I124" i="60" s="1"/>
  <c r="H123" i="60"/>
  <c r="I123" i="60" s="1"/>
  <c r="H122" i="60"/>
  <c r="I122" i="60" s="1"/>
  <c r="H121" i="60"/>
  <c r="I121" i="60" s="1"/>
  <c r="H120" i="60"/>
  <c r="I120" i="60" s="1"/>
  <c r="H119" i="60"/>
  <c r="I119" i="60" s="1"/>
  <c r="H118" i="60"/>
  <c r="I118" i="60" s="1"/>
  <c r="H117" i="60"/>
  <c r="I117" i="60" s="1"/>
  <c r="H116" i="60"/>
  <c r="I116" i="60" s="1"/>
  <c r="H115" i="60"/>
  <c r="I115" i="60" s="1"/>
  <c r="H114" i="60"/>
  <c r="I114" i="60" s="1"/>
  <c r="H113" i="60"/>
  <c r="I113" i="60" s="1"/>
  <c r="H112" i="60"/>
  <c r="I112" i="60" s="1"/>
  <c r="H111" i="60"/>
  <c r="I111" i="60" s="1"/>
  <c r="H110" i="60"/>
  <c r="I110" i="60" s="1"/>
  <c r="H109" i="60"/>
  <c r="I109" i="60" s="1"/>
  <c r="H108" i="60"/>
  <c r="I108" i="60" s="1"/>
  <c r="H107" i="60"/>
  <c r="I107" i="60" s="1"/>
  <c r="H105" i="60"/>
  <c r="I105" i="60" s="1"/>
  <c r="H104" i="60"/>
  <c r="I104" i="60" s="1"/>
  <c r="H103" i="60"/>
  <c r="I103" i="60" s="1"/>
  <c r="H101" i="60"/>
  <c r="I101" i="60" s="1"/>
  <c r="H100" i="60"/>
  <c r="I100" i="60" s="1"/>
  <c r="H99" i="60"/>
  <c r="I99" i="60" s="1"/>
  <c r="R86" i="60"/>
  <c r="S86" i="60" s="1"/>
  <c r="R85" i="60"/>
  <c r="S85" i="60" s="1"/>
  <c r="R84" i="60"/>
  <c r="S84" i="60" s="1"/>
  <c r="R83" i="60"/>
  <c r="S83" i="60" s="1"/>
  <c r="R82" i="60"/>
  <c r="S82" i="60" s="1"/>
  <c r="R81" i="60"/>
  <c r="S81" i="60" s="1"/>
  <c r="R80" i="60"/>
  <c r="S80" i="60" s="1"/>
  <c r="R79" i="60"/>
  <c r="S79" i="60" s="1"/>
  <c r="R78" i="60"/>
  <c r="S78" i="60" s="1"/>
  <c r="R77" i="60"/>
  <c r="S77" i="60" s="1"/>
  <c r="R76" i="60"/>
  <c r="S76" i="60" s="1"/>
  <c r="R75" i="60"/>
  <c r="S75" i="60" s="1"/>
  <c r="R74" i="60"/>
  <c r="S74" i="60" s="1"/>
  <c r="R73" i="60"/>
  <c r="S73" i="60" s="1"/>
  <c r="R72" i="60"/>
  <c r="S72" i="60" s="1"/>
  <c r="R71" i="60"/>
  <c r="S71" i="60" s="1"/>
  <c r="R70" i="60"/>
  <c r="S70" i="60" s="1"/>
  <c r="R69" i="60"/>
  <c r="S69" i="60" s="1"/>
  <c r="R68" i="60"/>
  <c r="S68" i="60" s="1"/>
  <c r="R67" i="60"/>
  <c r="S67" i="60" s="1"/>
  <c r="R66" i="60"/>
  <c r="S66" i="60" s="1"/>
  <c r="R65" i="60"/>
  <c r="S65" i="60" s="1"/>
  <c r="R64" i="60"/>
  <c r="S64" i="60" s="1"/>
  <c r="R63" i="60"/>
  <c r="S63" i="60" s="1"/>
  <c r="R62" i="60"/>
  <c r="S62" i="60" s="1"/>
  <c r="R61" i="60"/>
  <c r="S61" i="60" s="1"/>
  <c r="R60" i="60"/>
  <c r="S60" i="60" s="1"/>
  <c r="R59" i="60"/>
  <c r="S59" i="60" s="1"/>
  <c r="R58" i="60"/>
  <c r="S58" i="60" s="1"/>
  <c r="R57" i="60"/>
  <c r="S57" i="60" s="1"/>
  <c r="R56" i="60"/>
  <c r="S56" i="60" s="1"/>
  <c r="R54" i="60"/>
  <c r="S54" i="60" s="1"/>
  <c r="R53" i="60"/>
  <c r="S53" i="60" s="1"/>
  <c r="R52" i="60"/>
  <c r="S52" i="60" s="1"/>
  <c r="M86" i="60"/>
  <c r="N86" i="60" s="1"/>
  <c r="M85" i="60"/>
  <c r="N85" i="60" s="1"/>
  <c r="M84" i="60"/>
  <c r="N84" i="60" s="1"/>
  <c r="M83" i="60"/>
  <c r="N83" i="60" s="1"/>
  <c r="M82" i="60"/>
  <c r="N82" i="60" s="1"/>
  <c r="M81" i="60"/>
  <c r="N81" i="60" s="1"/>
  <c r="M80" i="60"/>
  <c r="N80" i="60" s="1"/>
  <c r="M79" i="60"/>
  <c r="N79" i="60" s="1"/>
  <c r="M78" i="60"/>
  <c r="N78" i="60" s="1"/>
  <c r="M77" i="60"/>
  <c r="N77" i="60" s="1"/>
  <c r="M76" i="60"/>
  <c r="N76" i="60" s="1"/>
  <c r="M75" i="60"/>
  <c r="N75" i="60" s="1"/>
  <c r="M74" i="60"/>
  <c r="N74" i="60" s="1"/>
  <c r="M73" i="60"/>
  <c r="N73" i="60" s="1"/>
  <c r="M72" i="60"/>
  <c r="N72" i="60" s="1"/>
  <c r="M71" i="60"/>
  <c r="N71" i="60" s="1"/>
  <c r="M70" i="60"/>
  <c r="N70" i="60" s="1"/>
  <c r="M69" i="60"/>
  <c r="N69" i="60" s="1"/>
  <c r="M68" i="60"/>
  <c r="N68" i="60" s="1"/>
  <c r="M67" i="60"/>
  <c r="N67" i="60" s="1"/>
  <c r="M66" i="60"/>
  <c r="N66" i="60" s="1"/>
  <c r="M65" i="60"/>
  <c r="N65" i="60" s="1"/>
  <c r="M64" i="60"/>
  <c r="N64" i="60" s="1"/>
  <c r="M63" i="60"/>
  <c r="N63" i="60" s="1"/>
  <c r="M62" i="60"/>
  <c r="N62" i="60" s="1"/>
  <c r="M61" i="60"/>
  <c r="N61" i="60" s="1"/>
  <c r="M60" i="60"/>
  <c r="N60" i="60" s="1"/>
  <c r="M59" i="60"/>
  <c r="N59" i="60" s="1"/>
  <c r="M58" i="60"/>
  <c r="N58" i="60" s="1"/>
  <c r="M57" i="60"/>
  <c r="N57" i="60" s="1"/>
  <c r="M56" i="60"/>
  <c r="N56" i="60" s="1"/>
  <c r="M54" i="60"/>
  <c r="N54" i="60" s="1"/>
  <c r="M53" i="60"/>
  <c r="N53" i="60" s="1"/>
  <c r="M52" i="60"/>
  <c r="N52" i="60" s="1"/>
  <c r="H86" i="60"/>
  <c r="I86" i="60" s="1"/>
  <c r="H85" i="60"/>
  <c r="I85" i="60" s="1"/>
  <c r="H84" i="60"/>
  <c r="I84" i="60" s="1"/>
  <c r="H83" i="60"/>
  <c r="I83" i="60" s="1"/>
  <c r="H82" i="60"/>
  <c r="I82" i="60" s="1"/>
  <c r="H81" i="60"/>
  <c r="I81" i="60" s="1"/>
  <c r="H80" i="60"/>
  <c r="I80" i="60" s="1"/>
  <c r="H79" i="60"/>
  <c r="I79" i="60" s="1"/>
  <c r="H78" i="60"/>
  <c r="I78" i="60" s="1"/>
  <c r="H77" i="60"/>
  <c r="I77" i="60" s="1"/>
  <c r="H76" i="60"/>
  <c r="I76" i="60" s="1"/>
  <c r="H75" i="60"/>
  <c r="I75" i="60" s="1"/>
  <c r="H74" i="60"/>
  <c r="I74" i="60" s="1"/>
  <c r="H73" i="60"/>
  <c r="I73" i="60" s="1"/>
  <c r="H72" i="60"/>
  <c r="I72" i="60" s="1"/>
  <c r="H71" i="60"/>
  <c r="I71" i="60" s="1"/>
  <c r="H70" i="60"/>
  <c r="I70" i="60" s="1"/>
  <c r="H69" i="60"/>
  <c r="I69" i="60" s="1"/>
  <c r="H68" i="60"/>
  <c r="I68" i="60" s="1"/>
  <c r="H67" i="60"/>
  <c r="I67" i="60" s="1"/>
  <c r="H66" i="60"/>
  <c r="I66" i="60" s="1"/>
  <c r="H65" i="60"/>
  <c r="I65" i="60" s="1"/>
  <c r="H64" i="60"/>
  <c r="I64" i="60" s="1"/>
  <c r="H63" i="60"/>
  <c r="I63" i="60" s="1"/>
  <c r="H62" i="60"/>
  <c r="I62" i="60" s="1"/>
  <c r="H61" i="60"/>
  <c r="I61" i="60" s="1"/>
  <c r="H60" i="60"/>
  <c r="I60" i="60" s="1"/>
  <c r="H59" i="60"/>
  <c r="I59" i="60" s="1"/>
  <c r="H58" i="60"/>
  <c r="I58" i="60" s="1"/>
  <c r="H57" i="60"/>
  <c r="I57" i="60" s="1"/>
  <c r="H56" i="60"/>
  <c r="I56" i="60" s="1"/>
  <c r="H54" i="60"/>
  <c r="I54" i="60" s="1"/>
  <c r="H53" i="60"/>
  <c r="I53" i="60" s="1"/>
  <c r="H52" i="60"/>
  <c r="I52" i="60" s="1"/>
  <c r="R36" i="60"/>
  <c r="S36" i="60" s="1"/>
  <c r="R35" i="60"/>
  <c r="S35" i="60" s="1"/>
  <c r="R34" i="60"/>
  <c r="S34" i="60" s="1"/>
  <c r="R33" i="60"/>
  <c r="S33" i="60" s="1"/>
  <c r="R32" i="60"/>
  <c r="S32" i="60" s="1"/>
  <c r="R31" i="60"/>
  <c r="S31" i="60" s="1"/>
  <c r="R30" i="60"/>
  <c r="S30" i="60" s="1"/>
  <c r="R29" i="60"/>
  <c r="S29" i="60" s="1"/>
  <c r="R28" i="60"/>
  <c r="S28" i="60" s="1"/>
  <c r="R27" i="60"/>
  <c r="S27" i="60" s="1"/>
  <c r="R26" i="60"/>
  <c r="S26" i="60" s="1"/>
  <c r="R25" i="60"/>
  <c r="S25" i="60" s="1"/>
  <c r="R24" i="60"/>
  <c r="S24" i="60" s="1"/>
  <c r="R23" i="60"/>
  <c r="S23" i="60" s="1"/>
  <c r="R22" i="60"/>
  <c r="S22" i="60" s="1"/>
  <c r="R21" i="60"/>
  <c r="S21" i="60" s="1"/>
  <c r="R20" i="60"/>
  <c r="S20" i="60" s="1"/>
  <c r="R19" i="60"/>
  <c r="S19" i="60" s="1"/>
  <c r="R18" i="60"/>
  <c r="S18" i="60" s="1"/>
  <c r="R17" i="60"/>
  <c r="S17" i="60" s="1"/>
  <c r="R16" i="60"/>
  <c r="S16" i="60" s="1"/>
  <c r="R15" i="60"/>
  <c r="S15" i="60" s="1"/>
  <c r="R14" i="60"/>
  <c r="S14" i="60" s="1"/>
  <c r="R13" i="60"/>
  <c r="S13" i="60" s="1"/>
  <c r="R11" i="60"/>
  <c r="S11" i="60" s="1"/>
  <c r="R10" i="60"/>
  <c r="S10" i="60" s="1"/>
  <c r="R9" i="60"/>
  <c r="S9" i="60" s="1"/>
  <c r="M36" i="60"/>
  <c r="N36" i="60" s="1"/>
  <c r="M35" i="60"/>
  <c r="N35" i="60" s="1"/>
  <c r="M34" i="60"/>
  <c r="N34" i="60" s="1"/>
  <c r="M33" i="60"/>
  <c r="N33" i="60" s="1"/>
  <c r="M32" i="60"/>
  <c r="N32" i="60" s="1"/>
  <c r="M31" i="60"/>
  <c r="N31" i="60" s="1"/>
  <c r="M30" i="60"/>
  <c r="N30" i="60" s="1"/>
  <c r="M29" i="60"/>
  <c r="N29" i="60" s="1"/>
  <c r="M28" i="60"/>
  <c r="N28" i="60" s="1"/>
  <c r="M27" i="60"/>
  <c r="N27" i="60" s="1"/>
  <c r="M26" i="60"/>
  <c r="N26" i="60" s="1"/>
  <c r="M25" i="60"/>
  <c r="N25" i="60" s="1"/>
  <c r="M24" i="60"/>
  <c r="N24" i="60" s="1"/>
  <c r="M23" i="60"/>
  <c r="N23" i="60" s="1"/>
  <c r="M22" i="60"/>
  <c r="N22" i="60" s="1"/>
  <c r="M21" i="60"/>
  <c r="N21" i="60" s="1"/>
  <c r="M20" i="60"/>
  <c r="N20" i="60" s="1"/>
  <c r="M19" i="60"/>
  <c r="N19" i="60" s="1"/>
  <c r="M18" i="60"/>
  <c r="N18" i="60" s="1"/>
  <c r="M17" i="60"/>
  <c r="N17" i="60" s="1"/>
  <c r="M16" i="60"/>
  <c r="N16" i="60" s="1"/>
  <c r="M15" i="60"/>
  <c r="N15" i="60" s="1"/>
  <c r="M14" i="60"/>
  <c r="N14" i="60" s="1"/>
  <c r="M13" i="60"/>
  <c r="N13" i="60" s="1"/>
  <c r="M11" i="60"/>
  <c r="N11" i="60" s="1"/>
  <c r="M10" i="60"/>
  <c r="N10" i="60" s="1"/>
  <c r="M9" i="60"/>
  <c r="N9" i="60" s="1"/>
  <c r="H36" i="60"/>
  <c r="I36" i="60" s="1"/>
  <c r="H35" i="60"/>
  <c r="I35" i="60" s="1"/>
  <c r="H34" i="60"/>
  <c r="I34" i="60" s="1"/>
  <c r="H33" i="60"/>
  <c r="I33" i="60" s="1"/>
  <c r="H32" i="60"/>
  <c r="I32" i="60" s="1"/>
  <c r="H31" i="60"/>
  <c r="I31" i="60" s="1"/>
  <c r="H30" i="60"/>
  <c r="I30" i="60" s="1"/>
  <c r="H29" i="60"/>
  <c r="I29" i="60" s="1"/>
  <c r="H28" i="60"/>
  <c r="I28" i="60" s="1"/>
  <c r="H27" i="60"/>
  <c r="I27" i="60" s="1"/>
  <c r="H26" i="60"/>
  <c r="I26" i="60" s="1"/>
  <c r="H25" i="60"/>
  <c r="I25" i="60" s="1"/>
  <c r="H24" i="60"/>
  <c r="I24" i="60" s="1"/>
  <c r="H23" i="60"/>
  <c r="I23" i="60" s="1"/>
  <c r="H22" i="60"/>
  <c r="I22" i="60" s="1"/>
  <c r="H21" i="60"/>
  <c r="I21" i="60" s="1"/>
  <c r="H20" i="60"/>
  <c r="I20" i="60" s="1"/>
  <c r="H19" i="60"/>
  <c r="I19" i="60" s="1"/>
  <c r="H18" i="60"/>
  <c r="I18" i="60" s="1"/>
  <c r="H17" i="60"/>
  <c r="I17" i="60" s="1"/>
  <c r="H16" i="60"/>
  <c r="I16" i="60" s="1"/>
  <c r="H15" i="60"/>
  <c r="I15" i="60" s="1"/>
  <c r="H14" i="60"/>
  <c r="I14" i="60" s="1"/>
  <c r="H13" i="60"/>
  <c r="I13" i="60" s="1"/>
  <c r="H11" i="60"/>
  <c r="I11" i="60" s="1"/>
  <c r="H10" i="60"/>
  <c r="I10" i="60" s="1"/>
  <c r="H9" i="60"/>
  <c r="I9" i="60" s="1"/>
  <c r="R165" i="59"/>
  <c r="S165" i="59" s="1"/>
  <c r="R164" i="59"/>
  <c r="S164" i="59" s="1"/>
  <c r="R163" i="59"/>
  <c r="S163" i="59" s="1"/>
  <c r="R162" i="59"/>
  <c r="S162" i="59" s="1"/>
  <c r="R160" i="59"/>
  <c r="S160" i="59" s="1"/>
  <c r="R159" i="59"/>
  <c r="S159" i="59" s="1"/>
  <c r="R158" i="59"/>
  <c r="S158" i="59" s="1"/>
  <c r="R157" i="59"/>
  <c r="S157" i="59" s="1"/>
  <c r="R156" i="59"/>
  <c r="S156" i="59" s="1"/>
  <c r="R155" i="59"/>
  <c r="S155" i="59" s="1"/>
  <c r="R154" i="59"/>
  <c r="S154" i="59" s="1"/>
  <c r="R153" i="59"/>
  <c r="S153" i="59" s="1"/>
  <c r="R152" i="59"/>
  <c r="S152" i="59" s="1"/>
  <c r="R151" i="59"/>
  <c r="S151" i="59" s="1"/>
  <c r="R150" i="59"/>
  <c r="S150" i="59" s="1"/>
  <c r="R149" i="59"/>
  <c r="S149" i="59" s="1"/>
  <c r="R148" i="59"/>
  <c r="S148" i="59" s="1"/>
  <c r="R147" i="59"/>
  <c r="S147" i="59" s="1"/>
  <c r="R146" i="59"/>
  <c r="S146" i="59" s="1"/>
  <c r="R145" i="59"/>
  <c r="S145" i="59" s="1"/>
  <c r="R144" i="59"/>
  <c r="S144" i="59" s="1"/>
  <c r="R143" i="59"/>
  <c r="S143" i="59" s="1"/>
  <c r="R142" i="59"/>
  <c r="S142" i="59" s="1"/>
  <c r="R141" i="59"/>
  <c r="S141" i="59" s="1"/>
  <c r="R140" i="59"/>
  <c r="S140" i="59" s="1"/>
  <c r="R139" i="59"/>
  <c r="S139" i="59" s="1"/>
  <c r="R138" i="59"/>
  <c r="S138" i="59" s="1"/>
  <c r="R137" i="59"/>
  <c r="S137" i="59" s="1"/>
  <c r="R136" i="59"/>
  <c r="S136" i="59" s="1"/>
  <c r="R134" i="59"/>
  <c r="S134" i="59" s="1"/>
  <c r="R133" i="59"/>
  <c r="S133" i="59" s="1"/>
  <c r="R132" i="59"/>
  <c r="S132" i="59" s="1"/>
  <c r="R131" i="59"/>
  <c r="S131" i="59" s="1"/>
  <c r="R130" i="59"/>
  <c r="S130" i="59" s="1"/>
  <c r="R129" i="59"/>
  <c r="S129" i="59" s="1"/>
  <c r="R128" i="59"/>
  <c r="S128" i="59" s="1"/>
  <c r="R127" i="59"/>
  <c r="S127" i="59" s="1"/>
  <c r="R126" i="59"/>
  <c r="S126" i="59" s="1"/>
  <c r="R125" i="59"/>
  <c r="S125" i="59" s="1"/>
  <c r="R124" i="59"/>
  <c r="S124" i="59" s="1"/>
  <c r="R123" i="59"/>
  <c r="S123" i="59" s="1"/>
  <c r="R122" i="59"/>
  <c r="S122" i="59" s="1"/>
  <c r="R121" i="59"/>
  <c r="S121" i="59" s="1"/>
  <c r="R120" i="59"/>
  <c r="S120" i="59" s="1"/>
  <c r="R119" i="59"/>
  <c r="S119" i="59" s="1"/>
  <c r="R118" i="59"/>
  <c r="S118" i="59" s="1"/>
  <c r="R117" i="59"/>
  <c r="S117" i="59" s="1"/>
  <c r="R116" i="59"/>
  <c r="S116" i="59" s="1"/>
  <c r="R115" i="59"/>
  <c r="S115" i="59" s="1"/>
  <c r="R114" i="59"/>
  <c r="S114" i="59" s="1"/>
  <c r="R113" i="59"/>
  <c r="S113" i="59" s="1"/>
  <c r="R112" i="59"/>
  <c r="S112" i="59" s="1"/>
  <c r="R111" i="59"/>
  <c r="S111" i="59" s="1"/>
  <c r="R110" i="59"/>
  <c r="S110" i="59" s="1"/>
  <c r="R109" i="59"/>
  <c r="S109" i="59" s="1"/>
  <c r="R108" i="59"/>
  <c r="S108" i="59" s="1"/>
  <c r="R107" i="59"/>
  <c r="S107" i="59" s="1"/>
  <c r="R105" i="59"/>
  <c r="S105" i="59" s="1"/>
  <c r="R104" i="59"/>
  <c r="S104" i="59" s="1"/>
  <c r="R103" i="59"/>
  <c r="S103" i="59" s="1"/>
  <c r="R101" i="59"/>
  <c r="S101" i="59" s="1"/>
  <c r="R100" i="59"/>
  <c r="S100" i="59" s="1"/>
  <c r="R99" i="59"/>
  <c r="S99" i="59" s="1"/>
  <c r="M165" i="59"/>
  <c r="N165" i="59" s="1"/>
  <c r="M164" i="59"/>
  <c r="N164" i="59" s="1"/>
  <c r="M163" i="59"/>
  <c r="N163" i="59" s="1"/>
  <c r="M162" i="59"/>
  <c r="N162" i="59" s="1"/>
  <c r="M160" i="59"/>
  <c r="N160" i="59" s="1"/>
  <c r="M159" i="59"/>
  <c r="N159" i="59" s="1"/>
  <c r="M158" i="59"/>
  <c r="N158" i="59" s="1"/>
  <c r="M157" i="59"/>
  <c r="N157" i="59" s="1"/>
  <c r="M156" i="59"/>
  <c r="N156" i="59" s="1"/>
  <c r="M155" i="59"/>
  <c r="N155" i="59" s="1"/>
  <c r="M154" i="59"/>
  <c r="N154" i="59" s="1"/>
  <c r="M153" i="59"/>
  <c r="N153" i="59" s="1"/>
  <c r="M152" i="59"/>
  <c r="N152" i="59" s="1"/>
  <c r="M151" i="59"/>
  <c r="N151" i="59" s="1"/>
  <c r="M150" i="59"/>
  <c r="N150" i="59" s="1"/>
  <c r="M149" i="59"/>
  <c r="N149" i="59" s="1"/>
  <c r="M148" i="59"/>
  <c r="N148" i="59" s="1"/>
  <c r="M147" i="59"/>
  <c r="N147" i="59" s="1"/>
  <c r="M146" i="59"/>
  <c r="N146" i="59" s="1"/>
  <c r="M145" i="59"/>
  <c r="N145" i="59" s="1"/>
  <c r="M144" i="59"/>
  <c r="N144" i="59" s="1"/>
  <c r="M143" i="59"/>
  <c r="N143" i="59" s="1"/>
  <c r="M142" i="59"/>
  <c r="N142" i="59" s="1"/>
  <c r="M141" i="59"/>
  <c r="N141" i="59" s="1"/>
  <c r="M140" i="59"/>
  <c r="N140" i="59" s="1"/>
  <c r="M139" i="59"/>
  <c r="N139" i="59" s="1"/>
  <c r="M138" i="59"/>
  <c r="N138" i="59" s="1"/>
  <c r="M137" i="59"/>
  <c r="N137" i="59" s="1"/>
  <c r="M136" i="59"/>
  <c r="N136" i="59" s="1"/>
  <c r="M134" i="59"/>
  <c r="N134" i="59" s="1"/>
  <c r="M133" i="59"/>
  <c r="N133" i="59" s="1"/>
  <c r="M132" i="59"/>
  <c r="N132" i="59" s="1"/>
  <c r="M131" i="59"/>
  <c r="N131" i="59" s="1"/>
  <c r="M130" i="59"/>
  <c r="N130" i="59" s="1"/>
  <c r="M129" i="59"/>
  <c r="N129" i="59" s="1"/>
  <c r="M128" i="59"/>
  <c r="N128" i="59" s="1"/>
  <c r="M127" i="59"/>
  <c r="N127" i="59" s="1"/>
  <c r="M126" i="59"/>
  <c r="N126" i="59" s="1"/>
  <c r="M125" i="59"/>
  <c r="N125" i="59" s="1"/>
  <c r="M124" i="59"/>
  <c r="N124" i="59" s="1"/>
  <c r="M123" i="59"/>
  <c r="N123" i="59" s="1"/>
  <c r="M122" i="59"/>
  <c r="N122" i="59" s="1"/>
  <c r="M121" i="59"/>
  <c r="N121" i="59" s="1"/>
  <c r="M120" i="59"/>
  <c r="N120" i="59" s="1"/>
  <c r="M119" i="59"/>
  <c r="N119" i="59" s="1"/>
  <c r="M118" i="59"/>
  <c r="N118" i="59" s="1"/>
  <c r="M117" i="59"/>
  <c r="N117" i="59" s="1"/>
  <c r="M116" i="59"/>
  <c r="N116" i="59" s="1"/>
  <c r="M115" i="59"/>
  <c r="N115" i="59" s="1"/>
  <c r="M114" i="59"/>
  <c r="N114" i="59" s="1"/>
  <c r="M113" i="59"/>
  <c r="N113" i="59" s="1"/>
  <c r="M112" i="59"/>
  <c r="N112" i="59" s="1"/>
  <c r="M111" i="59"/>
  <c r="N111" i="59" s="1"/>
  <c r="M110" i="59"/>
  <c r="N110" i="59" s="1"/>
  <c r="M109" i="59"/>
  <c r="N109" i="59" s="1"/>
  <c r="M108" i="59"/>
  <c r="N108" i="59" s="1"/>
  <c r="M107" i="59"/>
  <c r="N107" i="59" s="1"/>
  <c r="M105" i="59"/>
  <c r="N105" i="59" s="1"/>
  <c r="M104" i="59"/>
  <c r="N104" i="59" s="1"/>
  <c r="M103" i="59"/>
  <c r="N103" i="59" s="1"/>
  <c r="M101" i="59"/>
  <c r="N101" i="59" s="1"/>
  <c r="M100" i="59"/>
  <c r="N100" i="59" s="1"/>
  <c r="M99" i="59"/>
  <c r="N99" i="59" s="1"/>
  <c r="R244" i="59"/>
  <c r="S244" i="59" s="1"/>
  <c r="R243" i="59"/>
  <c r="S243" i="59" s="1"/>
  <c r="R242" i="59"/>
  <c r="S242" i="59" s="1"/>
  <c r="R241" i="59"/>
  <c r="S241" i="59" s="1"/>
  <c r="R239" i="59"/>
  <c r="S239" i="59" s="1"/>
  <c r="R238" i="59"/>
  <c r="S238" i="59" s="1"/>
  <c r="R237" i="59"/>
  <c r="S237" i="59" s="1"/>
  <c r="R236" i="59"/>
  <c r="S236" i="59" s="1"/>
  <c r="R235" i="59"/>
  <c r="S235" i="59" s="1"/>
  <c r="R234" i="59"/>
  <c r="S234" i="59" s="1"/>
  <c r="R233" i="59"/>
  <c r="S233" i="59" s="1"/>
  <c r="R232" i="59"/>
  <c r="S232" i="59" s="1"/>
  <c r="R231" i="59"/>
  <c r="S231" i="59" s="1"/>
  <c r="R230" i="59"/>
  <c r="S230" i="59" s="1"/>
  <c r="R229" i="59"/>
  <c r="S229" i="59" s="1"/>
  <c r="R228" i="59"/>
  <c r="S228" i="59" s="1"/>
  <c r="R227" i="59"/>
  <c r="S227" i="59" s="1"/>
  <c r="R226" i="59"/>
  <c r="S226" i="59" s="1"/>
  <c r="R225" i="59"/>
  <c r="S225" i="59" s="1"/>
  <c r="R224" i="59"/>
  <c r="S224" i="59" s="1"/>
  <c r="R223" i="59"/>
  <c r="S223" i="59" s="1"/>
  <c r="R222" i="59"/>
  <c r="S222" i="59" s="1"/>
  <c r="R221" i="59"/>
  <c r="S221" i="59" s="1"/>
  <c r="R220" i="59"/>
  <c r="S220" i="59" s="1"/>
  <c r="R219" i="59"/>
  <c r="S219" i="59" s="1"/>
  <c r="R218" i="59"/>
  <c r="S218" i="59" s="1"/>
  <c r="R217" i="59"/>
  <c r="S217" i="59" s="1"/>
  <c r="R216" i="59"/>
  <c r="S216" i="59" s="1"/>
  <c r="R215" i="59"/>
  <c r="S215" i="59" s="1"/>
  <c r="R213" i="59"/>
  <c r="S213" i="59" s="1"/>
  <c r="R212" i="59"/>
  <c r="S212" i="59" s="1"/>
  <c r="R211" i="59"/>
  <c r="S211" i="59" s="1"/>
  <c r="R210" i="59"/>
  <c r="S210" i="59" s="1"/>
  <c r="R209" i="59"/>
  <c r="S209" i="59" s="1"/>
  <c r="R208" i="59"/>
  <c r="S208" i="59" s="1"/>
  <c r="R207" i="59"/>
  <c r="S207" i="59" s="1"/>
  <c r="R206" i="59"/>
  <c r="S206" i="59" s="1"/>
  <c r="R205" i="59"/>
  <c r="S205" i="59" s="1"/>
  <c r="R204" i="59"/>
  <c r="S204" i="59" s="1"/>
  <c r="R203" i="59"/>
  <c r="S203" i="59" s="1"/>
  <c r="R202" i="59"/>
  <c r="S202" i="59" s="1"/>
  <c r="R201" i="59"/>
  <c r="S201" i="59" s="1"/>
  <c r="R200" i="59"/>
  <c r="S200" i="59" s="1"/>
  <c r="R199" i="59"/>
  <c r="S199" i="59" s="1"/>
  <c r="R198" i="59"/>
  <c r="S198" i="59" s="1"/>
  <c r="R197" i="59"/>
  <c r="S197" i="59" s="1"/>
  <c r="R196" i="59"/>
  <c r="S196" i="59" s="1"/>
  <c r="R195" i="59"/>
  <c r="S195" i="59" s="1"/>
  <c r="R194" i="59"/>
  <c r="S194" i="59" s="1"/>
  <c r="R193" i="59"/>
  <c r="S193" i="59" s="1"/>
  <c r="R192" i="59"/>
  <c r="S192" i="59" s="1"/>
  <c r="R191" i="59"/>
  <c r="S191" i="59" s="1"/>
  <c r="R190" i="59"/>
  <c r="S190" i="59" s="1"/>
  <c r="R189" i="59"/>
  <c r="S189" i="59" s="1"/>
  <c r="R188" i="59"/>
  <c r="S188" i="59" s="1"/>
  <c r="R187" i="59"/>
  <c r="S187" i="59" s="1"/>
  <c r="R186" i="59"/>
  <c r="S186" i="59" s="1"/>
  <c r="R184" i="59"/>
  <c r="S184" i="59" s="1"/>
  <c r="R183" i="59"/>
  <c r="S183" i="59" s="1"/>
  <c r="R182" i="59"/>
  <c r="S182" i="59" s="1"/>
  <c r="R180" i="59"/>
  <c r="S180" i="59" s="1"/>
  <c r="R179" i="59"/>
  <c r="S179" i="59" s="1"/>
  <c r="R178" i="59"/>
  <c r="S178" i="59" s="1"/>
  <c r="M244" i="59"/>
  <c r="N244" i="59" s="1"/>
  <c r="M243" i="59"/>
  <c r="N243" i="59" s="1"/>
  <c r="M242" i="59"/>
  <c r="N242" i="59" s="1"/>
  <c r="M241" i="59"/>
  <c r="N241" i="59" s="1"/>
  <c r="M239" i="59"/>
  <c r="N239" i="59" s="1"/>
  <c r="M238" i="59"/>
  <c r="N238" i="59" s="1"/>
  <c r="M237" i="59"/>
  <c r="N237" i="59" s="1"/>
  <c r="M236" i="59"/>
  <c r="N236" i="59" s="1"/>
  <c r="M235" i="59"/>
  <c r="N235" i="59" s="1"/>
  <c r="M234" i="59"/>
  <c r="N234" i="59" s="1"/>
  <c r="M233" i="59"/>
  <c r="N233" i="59" s="1"/>
  <c r="M232" i="59"/>
  <c r="N232" i="59" s="1"/>
  <c r="M231" i="59"/>
  <c r="N231" i="59" s="1"/>
  <c r="M230" i="59"/>
  <c r="N230" i="59" s="1"/>
  <c r="M229" i="59"/>
  <c r="N229" i="59" s="1"/>
  <c r="M228" i="59"/>
  <c r="N228" i="59" s="1"/>
  <c r="M227" i="59"/>
  <c r="N227" i="59" s="1"/>
  <c r="M226" i="59"/>
  <c r="N226" i="59" s="1"/>
  <c r="M225" i="59"/>
  <c r="N225" i="59" s="1"/>
  <c r="M224" i="59"/>
  <c r="N224" i="59" s="1"/>
  <c r="M223" i="59"/>
  <c r="N223" i="59" s="1"/>
  <c r="M222" i="59"/>
  <c r="N222" i="59" s="1"/>
  <c r="M221" i="59"/>
  <c r="N221" i="59" s="1"/>
  <c r="M220" i="59"/>
  <c r="N220" i="59" s="1"/>
  <c r="M219" i="59"/>
  <c r="N219" i="59" s="1"/>
  <c r="M218" i="59"/>
  <c r="N218" i="59" s="1"/>
  <c r="M217" i="59"/>
  <c r="N217" i="59" s="1"/>
  <c r="M216" i="59"/>
  <c r="N216" i="59" s="1"/>
  <c r="M215" i="59"/>
  <c r="N215" i="59" s="1"/>
  <c r="M213" i="59"/>
  <c r="N213" i="59" s="1"/>
  <c r="M212" i="59"/>
  <c r="N212" i="59" s="1"/>
  <c r="M211" i="59"/>
  <c r="N211" i="59" s="1"/>
  <c r="M210" i="59"/>
  <c r="N210" i="59" s="1"/>
  <c r="M209" i="59"/>
  <c r="N209" i="59" s="1"/>
  <c r="M208" i="59"/>
  <c r="N208" i="59" s="1"/>
  <c r="M207" i="59"/>
  <c r="N207" i="59" s="1"/>
  <c r="M206" i="59"/>
  <c r="N206" i="59" s="1"/>
  <c r="M205" i="59"/>
  <c r="N205" i="59" s="1"/>
  <c r="M204" i="59"/>
  <c r="N204" i="59" s="1"/>
  <c r="M203" i="59"/>
  <c r="N203" i="59" s="1"/>
  <c r="M202" i="59"/>
  <c r="N202" i="59" s="1"/>
  <c r="M201" i="59"/>
  <c r="N201" i="59" s="1"/>
  <c r="M200" i="59"/>
  <c r="N200" i="59" s="1"/>
  <c r="M199" i="59"/>
  <c r="N199" i="59" s="1"/>
  <c r="M198" i="59"/>
  <c r="N198" i="59" s="1"/>
  <c r="M197" i="59"/>
  <c r="N197" i="59" s="1"/>
  <c r="M196" i="59"/>
  <c r="N196" i="59" s="1"/>
  <c r="M195" i="59"/>
  <c r="N195" i="59" s="1"/>
  <c r="M194" i="59"/>
  <c r="N194" i="59" s="1"/>
  <c r="M193" i="59"/>
  <c r="N193" i="59" s="1"/>
  <c r="M192" i="59"/>
  <c r="N192" i="59" s="1"/>
  <c r="M191" i="59"/>
  <c r="N191" i="59" s="1"/>
  <c r="M190" i="59"/>
  <c r="N190" i="59" s="1"/>
  <c r="M189" i="59"/>
  <c r="N189" i="59" s="1"/>
  <c r="M188" i="59"/>
  <c r="N188" i="59" s="1"/>
  <c r="M187" i="59"/>
  <c r="N187" i="59" s="1"/>
  <c r="M186" i="59"/>
  <c r="N186" i="59" s="1"/>
  <c r="M184" i="59"/>
  <c r="N184" i="59" s="1"/>
  <c r="M183" i="59"/>
  <c r="N183" i="59" s="1"/>
  <c r="M182" i="59"/>
  <c r="N182" i="59" s="1"/>
  <c r="M180" i="59"/>
  <c r="N180" i="59" s="1"/>
  <c r="M179" i="59"/>
  <c r="N179" i="59" s="1"/>
  <c r="M178" i="59"/>
  <c r="N178" i="59" s="1"/>
  <c r="H165" i="59"/>
  <c r="I165" i="59" s="1"/>
  <c r="H164" i="59"/>
  <c r="I164" i="59" s="1"/>
  <c r="H163" i="59"/>
  <c r="I163" i="59" s="1"/>
  <c r="H162" i="59"/>
  <c r="I162" i="59" s="1"/>
  <c r="H160" i="59"/>
  <c r="I160" i="59" s="1"/>
  <c r="H159" i="59"/>
  <c r="I159" i="59" s="1"/>
  <c r="H158" i="59"/>
  <c r="I158" i="59" s="1"/>
  <c r="H157" i="59"/>
  <c r="I157" i="59" s="1"/>
  <c r="H156" i="59"/>
  <c r="I156" i="59" s="1"/>
  <c r="H155" i="59"/>
  <c r="I155" i="59" s="1"/>
  <c r="H154" i="59"/>
  <c r="I154" i="59" s="1"/>
  <c r="H153" i="59"/>
  <c r="I153" i="59" s="1"/>
  <c r="H152" i="59"/>
  <c r="I152" i="59" s="1"/>
  <c r="H151" i="59"/>
  <c r="I151" i="59" s="1"/>
  <c r="H150" i="59"/>
  <c r="I150" i="59" s="1"/>
  <c r="H149" i="59"/>
  <c r="I149" i="59" s="1"/>
  <c r="H148" i="59"/>
  <c r="I148" i="59" s="1"/>
  <c r="H147" i="59"/>
  <c r="I147" i="59" s="1"/>
  <c r="H146" i="59"/>
  <c r="I146" i="59" s="1"/>
  <c r="H145" i="59"/>
  <c r="I145" i="59" s="1"/>
  <c r="H144" i="59"/>
  <c r="I144" i="59" s="1"/>
  <c r="H143" i="59"/>
  <c r="I143" i="59" s="1"/>
  <c r="H142" i="59"/>
  <c r="I142" i="59" s="1"/>
  <c r="H141" i="59"/>
  <c r="I141" i="59" s="1"/>
  <c r="H140" i="59"/>
  <c r="I140" i="59" s="1"/>
  <c r="H139" i="59"/>
  <c r="I139" i="59" s="1"/>
  <c r="H138" i="59"/>
  <c r="I138" i="59" s="1"/>
  <c r="H137" i="59"/>
  <c r="I137" i="59" s="1"/>
  <c r="H136" i="59"/>
  <c r="I136" i="59" s="1"/>
  <c r="H134" i="59"/>
  <c r="I134" i="59" s="1"/>
  <c r="H133" i="59"/>
  <c r="I133" i="59" s="1"/>
  <c r="H132" i="59"/>
  <c r="I132" i="59" s="1"/>
  <c r="H131" i="59"/>
  <c r="I131" i="59" s="1"/>
  <c r="H130" i="59"/>
  <c r="I130" i="59" s="1"/>
  <c r="H129" i="59"/>
  <c r="I129" i="59" s="1"/>
  <c r="H128" i="59"/>
  <c r="I128" i="59" s="1"/>
  <c r="H127" i="59"/>
  <c r="I127" i="59" s="1"/>
  <c r="H126" i="59"/>
  <c r="I126" i="59" s="1"/>
  <c r="H125" i="59"/>
  <c r="I125" i="59" s="1"/>
  <c r="H124" i="59"/>
  <c r="I124" i="59" s="1"/>
  <c r="H123" i="59"/>
  <c r="I123" i="59" s="1"/>
  <c r="H122" i="59"/>
  <c r="I122" i="59" s="1"/>
  <c r="H121" i="59"/>
  <c r="I121" i="59" s="1"/>
  <c r="H120" i="59"/>
  <c r="I120" i="59" s="1"/>
  <c r="H119" i="59"/>
  <c r="I119" i="59" s="1"/>
  <c r="H118" i="59"/>
  <c r="I118" i="59" s="1"/>
  <c r="H117" i="59"/>
  <c r="I117" i="59" s="1"/>
  <c r="H116" i="59"/>
  <c r="I116" i="59" s="1"/>
  <c r="H115" i="59"/>
  <c r="I115" i="59" s="1"/>
  <c r="H114" i="59"/>
  <c r="I114" i="59" s="1"/>
  <c r="H113" i="59"/>
  <c r="I113" i="59" s="1"/>
  <c r="H112" i="59"/>
  <c r="I112" i="59" s="1"/>
  <c r="H111" i="59"/>
  <c r="I111" i="59" s="1"/>
  <c r="H110" i="59"/>
  <c r="I110" i="59" s="1"/>
  <c r="H109" i="59"/>
  <c r="I109" i="59" s="1"/>
  <c r="H108" i="59"/>
  <c r="I108" i="59" s="1"/>
  <c r="H107" i="59"/>
  <c r="I107" i="59" s="1"/>
  <c r="H105" i="59"/>
  <c r="I105" i="59" s="1"/>
  <c r="H104" i="59"/>
  <c r="I104" i="59" s="1"/>
  <c r="H103" i="59"/>
  <c r="I103" i="59" s="1"/>
  <c r="H101" i="59"/>
  <c r="I101" i="59" s="1"/>
  <c r="H100" i="59"/>
  <c r="I100" i="59" s="1"/>
  <c r="H99" i="59"/>
  <c r="I99" i="59" s="1"/>
  <c r="H244" i="59"/>
  <c r="I244" i="59" s="1"/>
  <c r="H243" i="59"/>
  <c r="I243" i="59" s="1"/>
  <c r="H242" i="59"/>
  <c r="I242" i="59" s="1"/>
  <c r="H241" i="59"/>
  <c r="I241" i="59" s="1"/>
  <c r="H239" i="59"/>
  <c r="I239" i="59" s="1"/>
  <c r="H238" i="59"/>
  <c r="I238" i="59" s="1"/>
  <c r="H237" i="59"/>
  <c r="I237" i="59" s="1"/>
  <c r="H236" i="59"/>
  <c r="I236" i="59" s="1"/>
  <c r="H235" i="59"/>
  <c r="I235" i="59" s="1"/>
  <c r="H234" i="59"/>
  <c r="I234" i="59" s="1"/>
  <c r="H233" i="59"/>
  <c r="I233" i="59" s="1"/>
  <c r="H232" i="59"/>
  <c r="I232" i="59" s="1"/>
  <c r="H231" i="59"/>
  <c r="I231" i="59" s="1"/>
  <c r="H230" i="59"/>
  <c r="I230" i="59" s="1"/>
  <c r="H229" i="59"/>
  <c r="I229" i="59" s="1"/>
  <c r="H228" i="59"/>
  <c r="I228" i="59" s="1"/>
  <c r="H227" i="59"/>
  <c r="I227" i="59" s="1"/>
  <c r="H226" i="59"/>
  <c r="I226" i="59" s="1"/>
  <c r="H225" i="59"/>
  <c r="I225" i="59" s="1"/>
  <c r="H224" i="59"/>
  <c r="I224" i="59" s="1"/>
  <c r="H223" i="59"/>
  <c r="I223" i="59" s="1"/>
  <c r="H222" i="59"/>
  <c r="I222" i="59" s="1"/>
  <c r="H221" i="59"/>
  <c r="I221" i="59" s="1"/>
  <c r="H220" i="59"/>
  <c r="I220" i="59" s="1"/>
  <c r="H219" i="59"/>
  <c r="I219" i="59" s="1"/>
  <c r="H218" i="59"/>
  <c r="I218" i="59" s="1"/>
  <c r="H217" i="59"/>
  <c r="I217" i="59" s="1"/>
  <c r="H216" i="59"/>
  <c r="I216" i="59" s="1"/>
  <c r="H215" i="59"/>
  <c r="I215" i="59" s="1"/>
  <c r="H213" i="59"/>
  <c r="I213" i="59" s="1"/>
  <c r="H212" i="59"/>
  <c r="I212" i="59" s="1"/>
  <c r="H211" i="59"/>
  <c r="I211" i="59" s="1"/>
  <c r="H210" i="59"/>
  <c r="I210" i="59" s="1"/>
  <c r="H209" i="59"/>
  <c r="I209" i="59" s="1"/>
  <c r="H208" i="59"/>
  <c r="I208" i="59" s="1"/>
  <c r="H207" i="59"/>
  <c r="I207" i="59" s="1"/>
  <c r="H206" i="59"/>
  <c r="I206" i="59" s="1"/>
  <c r="H205" i="59"/>
  <c r="I205" i="59" s="1"/>
  <c r="H204" i="59"/>
  <c r="I204" i="59" s="1"/>
  <c r="H203" i="59"/>
  <c r="I203" i="59" s="1"/>
  <c r="H202" i="59"/>
  <c r="I202" i="59" s="1"/>
  <c r="H201" i="59"/>
  <c r="I201" i="59" s="1"/>
  <c r="H200" i="59"/>
  <c r="I200" i="59" s="1"/>
  <c r="H199" i="59"/>
  <c r="I199" i="59" s="1"/>
  <c r="H198" i="59"/>
  <c r="I198" i="59" s="1"/>
  <c r="H197" i="59"/>
  <c r="I197" i="59" s="1"/>
  <c r="H196" i="59"/>
  <c r="I196" i="59" s="1"/>
  <c r="H195" i="59"/>
  <c r="I195" i="59" s="1"/>
  <c r="H194" i="59"/>
  <c r="I194" i="59" s="1"/>
  <c r="H193" i="59"/>
  <c r="I193" i="59" s="1"/>
  <c r="H192" i="59"/>
  <c r="I192" i="59" s="1"/>
  <c r="H191" i="59"/>
  <c r="I191" i="59" s="1"/>
  <c r="H190" i="59"/>
  <c r="I190" i="59" s="1"/>
  <c r="H189" i="59"/>
  <c r="I189" i="59" s="1"/>
  <c r="H188" i="59"/>
  <c r="I188" i="59" s="1"/>
  <c r="H187" i="59"/>
  <c r="I187" i="59" s="1"/>
  <c r="H186" i="59"/>
  <c r="I186" i="59" s="1"/>
  <c r="H184" i="59"/>
  <c r="I184" i="59" s="1"/>
  <c r="H183" i="59"/>
  <c r="I183" i="59" s="1"/>
  <c r="H182" i="59"/>
  <c r="I182" i="59" s="1"/>
  <c r="H180" i="59"/>
  <c r="I180" i="59" s="1"/>
  <c r="H179" i="59"/>
  <c r="I179" i="59" s="1"/>
  <c r="H178" i="59"/>
  <c r="I178" i="59" s="1"/>
  <c r="R79" i="59"/>
  <c r="S79" i="59" s="1"/>
  <c r="R78" i="59"/>
  <c r="S78" i="59" s="1"/>
  <c r="R77" i="59"/>
  <c r="S77" i="59" s="1"/>
  <c r="R76" i="59"/>
  <c r="S76" i="59" s="1"/>
  <c r="R75" i="59"/>
  <c r="S75" i="59" s="1"/>
  <c r="R74" i="59"/>
  <c r="S74" i="59" s="1"/>
  <c r="R73" i="59"/>
  <c r="S73" i="59" s="1"/>
  <c r="R72" i="59"/>
  <c r="S72" i="59" s="1"/>
  <c r="R71" i="59"/>
  <c r="S71" i="59" s="1"/>
  <c r="R70" i="59"/>
  <c r="S70" i="59" s="1"/>
  <c r="R69" i="59"/>
  <c r="S69" i="59" s="1"/>
  <c r="R68" i="59"/>
  <c r="S68" i="59" s="1"/>
  <c r="R67" i="59"/>
  <c r="S67" i="59" s="1"/>
  <c r="R66" i="59"/>
  <c r="S66" i="59" s="1"/>
  <c r="R65" i="59"/>
  <c r="S65" i="59" s="1"/>
  <c r="R64" i="59"/>
  <c r="S64" i="59" s="1"/>
  <c r="R63" i="59"/>
  <c r="S63" i="59" s="1"/>
  <c r="R62" i="59"/>
  <c r="S62" i="59" s="1"/>
  <c r="R61" i="59"/>
  <c r="S61" i="59" s="1"/>
  <c r="R60" i="59"/>
  <c r="S60" i="59" s="1"/>
  <c r="R59" i="59"/>
  <c r="S59" i="59" s="1"/>
  <c r="R58" i="59"/>
  <c r="S58" i="59" s="1"/>
  <c r="R57" i="59"/>
  <c r="S57" i="59" s="1"/>
  <c r="R56" i="59"/>
  <c r="S56" i="59" s="1"/>
  <c r="R54" i="59"/>
  <c r="S54" i="59" s="1"/>
  <c r="R53" i="59"/>
  <c r="S53" i="59" s="1"/>
  <c r="R52" i="59"/>
  <c r="S52" i="59" s="1"/>
  <c r="M79" i="59"/>
  <c r="N79" i="59" s="1"/>
  <c r="M78" i="59"/>
  <c r="N78" i="59" s="1"/>
  <c r="M77" i="59"/>
  <c r="N77" i="59" s="1"/>
  <c r="M76" i="59"/>
  <c r="N76" i="59" s="1"/>
  <c r="M75" i="59"/>
  <c r="N75" i="59" s="1"/>
  <c r="M74" i="59"/>
  <c r="N74" i="59" s="1"/>
  <c r="M73" i="59"/>
  <c r="N73" i="59" s="1"/>
  <c r="M72" i="59"/>
  <c r="N72" i="59" s="1"/>
  <c r="M71" i="59"/>
  <c r="N71" i="59" s="1"/>
  <c r="M70" i="59"/>
  <c r="N70" i="59" s="1"/>
  <c r="M69" i="59"/>
  <c r="N69" i="59" s="1"/>
  <c r="M68" i="59"/>
  <c r="N68" i="59" s="1"/>
  <c r="M67" i="59"/>
  <c r="N67" i="59" s="1"/>
  <c r="M66" i="59"/>
  <c r="N66" i="59" s="1"/>
  <c r="M65" i="59"/>
  <c r="N65" i="59" s="1"/>
  <c r="M64" i="59"/>
  <c r="N64" i="59" s="1"/>
  <c r="M63" i="59"/>
  <c r="N63" i="59" s="1"/>
  <c r="M62" i="59"/>
  <c r="N62" i="59" s="1"/>
  <c r="M61" i="59"/>
  <c r="N61" i="59" s="1"/>
  <c r="M60" i="59"/>
  <c r="N60" i="59" s="1"/>
  <c r="M59" i="59"/>
  <c r="N59" i="59" s="1"/>
  <c r="M58" i="59"/>
  <c r="N58" i="59" s="1"/>
  <c r="M57" i="59"/>
  <c r="N57" i="59" s="1"/>
  <c r="M56" i="59"/>
  <c r="N56" i="59" s="1"/>
  <c r="M54" i="59"/>
  <c r="N54" i="59" s="1"/>
  <c r="M53" i="59"/>
  <c r="N53" i="59" s="1"/>
  <c r="M52" i="59"/>
  <c r="N52" i="59" s="1"/>
  <c r="H79" i="59"/>
  <c r="I79" i="59" s="1"/>
  <c r="H78" i="59"/>
  <c r="I78" i="59" s="1"/>
  <c r="H77" i="59"/>
  <c r="I77" i="59" s="1"/>
  <c r="H76" i="59"/>
  <c r="I76" i="59" s="1"/>
  <c r="H75" i="59"/>
  <c r="I75" i="59" s="1"/>
  <c r="H74" i="59"/>
  <c r="I74" i="59" s="1"/>
  <c r="H73" i="59"/>
  <c r="I73" i="59" s="1"/>
  <c r="H72" i="59"/>
  <c r="I72" i="59" s="1"/>
  <c r="H71" i="59"/>
  <c r="I71" i="59" s="1"/>
  <c r="H70" i="59"/>
  <c r="I70" i="59" s="1"/>
  <c r="H69" i="59"/>
  <c r="I69" i="59" s="1"/>
  <c r="H68" i="59"/>
  <c r="I68" i="59" s="1"/>
  <c r="H67" i="59"/>
  <c r="I67" i="59" s="1"/>
  <c r="H66" i="59"/>
  <c r="I66" i="59" s="1"/>
  <c r="H65" i="59"/>
  <c r="I65" i="59" s="1"/>
  <c r="H64" i="59"/>
  <c r="I64" i="59" s="1"/>
  <c r="H63" i="59"/>
  <c r="I63" i="59" s="1"/>
  <c r="H62" i="59"/>
  <c r="I62" i="59" s="1"/>
  <c r="H61" i="59"/>
  <c r="I61" i="59" s="1"/>
  <c r="H60" i="59"/>
  <c r="I60" i="59" s="1"/>
  <c r="H59" i="59"/>
  <c r="I59" i="59" s="1"/>
  <c r="H58" i="59"/>
  <c r="I58" i="59" s="1"/>
  <c r="H57" i="59"/>
  <c r="I57" i="59" s="1"/>
  <c r="H56" i="59"/>
  <c r="I56" i="59" s="1"/>
  <c r="H54" i="59"/>
  <c r="I54" i="59" s="1"/>
  <c r="H53" i="59"/>
  <c r="I53" i="59" s="1"/>
  <c r="H52" i="59"/>
  <c r="I52" i="59" s="1"/>
  <c r="R48" i="59"/>
  <c r="S48" i="59" s="1"/>
  <c r="N48" i="59"/>
  <c r="I48" i="59"/>
  <c r="R36" i="59"/>
  <c r="R35" i="59"/>
  <c r="R34" i="59"/>
  <c r="R33" i="59"/>
  <c r="S33" i="59" s="1"/>
  <c r="R32" i="59"/>
  <c r="S32" i="59" s="1"/>
  <c r="R31" i="59"/>
  <c r="R30" i="59"/>
  <c r="R29" i="59"/>
  <c r="R28" i="59"/>
  <c r="R27" i="59"/>
  <c r="R26" i="59"/>
  <c r="R25" i="59"/>
  <c r="R24" i="59"/>
  <c r="R23" i="59"/>
  <c r="R22" i="59"/>
  <c r="R21" i="59"/>
  <c r="R20" i="59"/>
  <c r="R19" i="59"/>
  <c r="R18" i="59"/>
  <c r="R17" i="59"/>
  <c r="R16" i="59"/>
  <c r="R15" i="59"/>
  <c r="R14" i="59"/>
  <c r="R13" i="59"/>
  <c r="R11" i="59"/>
  <c r="R10" i="59"/>
  <c r="R9" i="59"/>
  <c r="M36" i="59"/>
  <c r="M35" i="59"/>
  <c r="M34" i="59"/>
  <c r="M33" i="59"/>
  <c r="N33" i="59" s="1"/>
  <c r="M32" i="59"/>
  <c r="N32" i="59" s="1"/>
  <c r="M31" i="59"/>
  <c r="M30" i="59"/>
  <c r="M29" i="59"/>
  <c r="M28" i="59"/>
  <c r="M27" i="59"/>
  <c r="M26" i="59"/>
  <c r="M25" i="59"/>
  <c r="M24" i="59"/>
  <c r="M23" i="59"/>
  <c r="M22" i="59"/>
  <c r="M21" i="59"/>
  <c r="M20" i="59"/>
  <c r="M19" i="59"/>
  <c r="M18" i="59"/>
  <c r="M17" i="59"/>
  <c r="M16" i="59"/>
  <c r="M15" i="59"/>
  <c r="M14" i="59"/>
  <c r="M13" i="59"/>
  <c r="M11" i="59"/>
  <c r="M10" i="59"/>
  <c r="M9" i="59"/>
  <c r="H36" i="59"/>
  <c r="H35" i="59"/>
  <c r="I35" i="59" s="1"/>
  <c r="H34" i="59"/>
  <c r="I34" i="59" s="1"/>
  <c r="H33" i="59"/>
  <c r="I33" i="59" s="1"/>
  <c r="H32" i="59"/>
  <c r="I32" i="59" s="1"/>
  <c r="H31" i="59"/>
  <c r="H30" i="59"/>
  <c r="H29" i="59"/>
  <c r="H28" i="59"/>
  <c r="H27" i="59"/>
  <c r="H26" i="59"/>
  <c r="H25" i="59"/>
  <c r="H24" i="59"/>
  <c r="H23" i="59"/>
  <c r="H22" i="59"/>
  <c r="H21" i="59"/>
  <c r="H20" i="59"/>
  <c r="H19" i="59"/>
  <c r="H18" i="59"/>
  <c r="H17" i="59"/>
  <c r="H16" i="59"/>
  <c r="H15" i="59"/>
  <c r="H14" i="59"/>
  <c r="H13" i="59"/>
  <c r="H11" i="59"/>
  <c r="H10" i="59"/>
  <c r="H9" i="59"/>
  <c r="R5" i="59"/>
  <c r="M5" i="59"/>
  <c r="N5" i="59" s="1"/>
  <c r="H5" i="59"/>
  <c r="I5" i="59" s="1"/>
  <c r="R244" i="58"/>
  <c r="S244" i="58" s="1"/>
  <c r="R243" i="58"/>
  <c r="S243" i="58" s="1"/>
  <c r="R242" i="58"/>
  <c r="S242" i="58" s="1"/>
  <c r="R241" i="58"/>
  <c r="S241" i="58" s="1"/>
  <c r="R239" i="58"/>
  <c r="S239" i="58" s="1"/>
  <c r="R238" i="58"/>
  <c r="S238" i="58" s="1"/>
  <c r="R237" i="58"/>
  <c r="S237" i="58" s="1"/>
  <c r="R236" i="58"/>
  <c r="S236" i="58" s="1"/>
  <c r="R235" i="58"/>
  <c r="S235" i="58" s="1"/>
  <c r="R234" i="58"/>
  <c r="S234" i="58" s="1"/>
  <c r="R233" i="58"/>
  <c r="S233" i="58" s="1"/>
  <c r="R232" i="58"/>
  <c r="S232" i="58" s="1"/>
  <c r="R231" i="58"/>
  <c r="S231" i="58" s="1"/>
  <c r="R230" i="58"/>
  <c r="S230" i="58" s="1"/>
  <c r="R229" i="58"/>
  <c r="S229" i="58" s="1"/>
  <c r="R228" i="58"/>
  <c r="S228" i="58" s="1"/>
  <c r="R227" i="58"/>
  <c r="S227" i="58" s="1"/>
  <c r="R226" i="58"/>
  <c r="S226" i="58" s="1"/>
  <c r="R225" i="58"/>
  <c r="S225" i="58" s="1"/>
  <c r="R224" i="58"/>
  <c r="S224" i="58" s="1"/>
  <c r="R223" i="58"/>
  <c r="S223" i="58" s="1"/>
  <c r="R222" i="58"/>
  <c r="S222" i="58" s="1"/>
  <c r="R221" i="58"/>
  <c r="S221" i="58" s="1"/>
  <c r="R220" i="58"/>
  <c r="S220" i="58" s="1"/>
  <c r="R219" i="58"/>
  <c r="S219" i="58" s="1"/>
  <c r="R218" i="58"/>
  <c r="S218" i="58" s="1"/>
  <c r="R217" i="58"/>
  <c r="S217" i="58" s="1"/>
  <c r="R216" i="58"/>
  <c r="S216" i="58" s="1"/>
  <c r="R215" i="58"/>
  <c r="S215" i="58" s="1"/>
  <c r="R213" i="58"/>
  <c r="S213" i="58" s="1"/>
  <c r="R212" i="58"/>
  <c r="S212" i="58" s="1"/>
  <c r="R211" i="58"/>
  <c r="S211" i="58" s="1"/>
  <c r="R210" i="58"/>
  <c r="S210" i="58" s="1"/>
  <c r="R209" i="58"/>
  <c r="S209" i="58" s="1"/>
  <c r="R208" i="58"/>
  <c r="S208" i="58" s="1"/>
  <c r="R207" i="58"/>
  <c r="S207" i="58" s="1"/>
  <c r="R206" i="58"/>
  <c r="S206" i="58" s="1"/>
  <c r="R205" i="58"/>
  <c r="S205" i="58" s="1"/>
  <c r="R204" i="58"/>
  <c r="S204" i="58" s="1"/>
  <c r="R203" i="58"/>
  <c r="S203" i="58" s="1"/>
  <c r="R202" i="58"/>
  <c r="S202" i="58" s="1"/>
  <c r="R201" i="58"/>
  <c r="S201" i="58" s="1"/>
  <c r="R200" i="58"/>
  <c r="S200" i="58" s="1"/>
  <c r="R199" i="58"/>
  <c r="S199" i="58" s="1"/>
  <c r="R198" i="58"/>
  <c r="S198" i="58" s="1"/>
  <c r="R197" i="58"/>
  <c r="S197" i="58" s="1"/>
  <c r="R196" i="58"/>
  <c r="S196" i="58" s="1"/>
  <c r="R195" i="58"/>
  <c r="S195" i="58" s="1"/>
  <c r="R194" i="58"/>
  <c r="S194" i="58" s="1"/>
  <c r="R193" i="58"/>
  <c r="S193" i="58" s="1"/>
  <c r="R192" i="58"/>
  <c r="S192" i="58" s="1"/>
  <c r="R191" i="58"/>
  <c r="S191" i="58" s="1"/>
  <c r="R190" i="58"/>
  <c r="S190" i="58" s="1"/>
  <c r="R189" i="58"/>
  <c r="S189" i="58" s="1"/>
  <c r="R188" i="58"/>
  <c r="S188" i="58" s="1"/>
  <c r="R187" i="58"/>
  <c r="S187" i="58" s="1"/>
  <c r="R186" i="58"/>
  <c r="S186" i="58" s="1"/>
  <c r="R184" i="58"/>
  <c r="S184" i="58" s="1"/>
  <c r="R183" i="58"/>
  <c r="S183" i="58" s="1"/>
  <c r="R182" i="58"/>
  <c r="S182" i="58" s="1"/>
  <c r="R180" i="58"/>
  <c r="S180" i="58" s="1"/>
  <c r="R179" i="58"/>
  <c r="S179" i="58" s="1"/>
  <c r="R178" i="58"/>
  <c r="S178" i="58" s="1"/>
  <c r="M244" i="58"/>
  <c r="N244" i="58" s="1"/>
  <c r="M243" i="58"/>
  <c r="N243" i="58" s="1"/>
  <c r="M242" i="58"/>
  <c r="N242" i="58" s="1"/>
  <c r="M241" i="58"/>
  <c r="N241" i="58" s="1"/>
  <c r="M239" i="58"/>
  <c r="N239" i="58" s="1"/>
  <c r="M238" i="58"/>
  <c r="N238" i="58" s="1"/>
  <c r="M237" i="58"/>
  <c r="N237" i="58" s="1"/>
  <c r="M236" i="58"/>
  <c r="N236" i="58" s="1"/>
  <c r="M235" i="58"/>
  <c r="N235" i="58" s="1"/>
  <c r="M234" i="58"/>
  <c r="N234" i="58" s="1"/>
  <c r="M233" i="58"/>
  <c r="N233" i="58" s="1"/>
  <c r="M232" i="58"/>
  <c r="N232" i="58" s="1"/>
  <c r="M231" i="58"/>
  <c r="N231" i="58" s="1"/>
  <c r="M230" i="58"/>
  <c r="N230" i="58" s="1"/>
  <c r="M229" i="58"/>
  <c r="N229" i="58" s="1"/>
  <c r="M228" i="58"/>
  <c r="N228" i="58" s="1"/>
  <c r="M227" i="58"/>
  <c r="N227" i="58" s="1"/>
  <c r="M226" i="58"/>
  <c r="N226" i="58" s="1"/>
  <c r="M225" i="58"/>
  <c r="N225" i="58" s="1"/>
  <c r="M224" i="58"/>
  <c r="N224" i="58" s="1"/>
  <c r="M223" i="58"/>
  <c r="N223" i="58" s="1"/>
  <c r="M222" i="58"/>
  <c r="N222" i="58" s="1"/>
  <c r="M221" i="58"/>
  <c r="N221" i="58" s="1"/>
  <c r="M220" i="58"/>
  <c r="N220" i="58" s="1"/>
  <c r="M219" i="58"/>
  <c r="N219" i="58" s="1"/>
  <c r="M218" i="58"/>
  <c r="N218" i="58" s="1"/>
  <c r="M217" i="58"/>
  <c r="N217" i="58" s="1"/>
  <c r="M216" i="58"/>
  <c r="N216" i="58" s="1"/>
  <c r="M215" i="58"/>
  <c r="N215" i="58" s="1"/>
  <c r="M213" i="58"/>
  <c r="N213" i="58" s="1"/>
  <c r="M212" i="58"/>
  <c r="N212" i="58" s="1"/>
  <c r="M211" i="58"/>
  <c r="N211" i="58" s="1"/>
  <c r="M210" i="58"/>
  <c r="N210" i="58" s="1"/>
  <c r="M209" i="58"/>
  <c r="N209" i="58" s="1"/>
  <c r="M208" i="58"/>
  <c r="N208" i="58" s="1"/>
  <c r="M207" i="58"/>
  <c r="N207" i="58" s="1"/>
  <c r="M206" i="58"/>
  <c r="N206" i="58" s="1"/>
  <c r="M205" i="58"/>
  <c r="N205" i="58" s="1"/>
  <c r="M204" i="58"/>
  <c r="N204" i="58" s="1"/>
  <c r="M203" i="58"/>
  <c r="N203" i="58" s="1"/>
  <c r="M202" i="58"/>
  <c r="N202" i="58" s="1"/>
  <c r="M201" i="58"/>
  <c r="N201" i="58" s="1"/>
  <c r="M200" i="58"/>
  <c r="N200" i="58" s="1"/>
  <c r="M199" i="58"/>
  <c r="N199" i="58" s="1"/>
  <c r="M198" i="58"/>
  <c r="N198" i="58" s="1"/>
  <c r="M197" i="58"/>
  <c r="N197" i="58" s="1"/>
  <c r="M196" i="58"/>
  <c r="N196" i="58" s="1"/>
  <c r="M195" i="58"/>
  <c r="N195" i="58" s="1"/>
  <c r="M194" i="58"/>
  <c r="N194" i="58" s="1"/>
  <c r="M193" i="58"/>
  <c r="N193" i="58" s="1"/>
  <c r="M192" i="58"/>
  <c r="N192" i="58" s="1"/>
  <c r="M191" i="58"/>
  <c r="N191" i="58" s="1"/>
  <c r="M190" i="58"/>
  <c r="N190" i="58" s="1"/>
  <c r="M189" i="58"/>
  <c r="N189" i="58" s="1"/>
  <c r="M188" i="58"/>
  <c r="N188" i="58" s="1"/>
  <c r="M187" i="58"/>
  <c r="N187" i="58" s="1"/>
  <c r="M186" i="58"/>
  <c r="N186" i="58" s="1"/>
  <c r="M184" i="58"/>
  <c r="N184" i="58" s="1"/>
  <c r="M183" i="58"/>
  <c r="N183" i="58" s="1"/>
  <c r="M182" i="58"/>
  <c r="N182" i="58" s="1"/>
  <c r="M180" i="58"/>
  <c r="N180" i="58" s="1"/>
  <c r="M179" i="58"/>
  <c r="N179" i="58" s="1"/>
  <c r="M178" i="58"/>
  <c r="N178" i="58" s="1"/>
  <c r="H244" i="58"/>
  <c r="I244" i="58" s="1"/>
  <c r="H243" i="58"/>
  <c r="I243" i="58" s="1"/>
  <c r="H242" i="58"/>
  <c r="I242" i="58" s="1"/>
  <c r="H241" i="58"/>
  <c r="I241" i="58" s="1"/>
  <c r="H239" i="58"/>
  <c r="I239" i="58" s="1"/>
  <c r="H238" i="58"/>
  <c r="I238" i="58" s="1"/>
  <c r="H237" i="58"/>
  <c r="I237" i="58" s="1"/>
  <c r="H236" i="58"/>
  <c r="I236" i="58" s="1"/>
  <c r="H235" i="58"/>
  <c r="I235" i="58" s="1"/>
  <c r="H234" i="58"/>
  <c r="I234" i="58" s="1"/>
  <c r="H233" i="58"/>
  <c r="I233" i="58" s="1"/>
  <c r="H232" i="58"/>
  <c r="I232" i="58" s="1"/>
  <c r="H231" i="58"/>
  <c r="I231" i="58" s="1"/>
  <c r="H230" i="58"/>
  <c r="I230" i="58" s="1"/>
  <c r="H229" i="58"/>
  <c r="I229" i="58" s="1"/>
  <c r="H228" i="58"/>
  <c r="I228" i="58" s="1"/>
  <c r="H227" i="58"/>
  <c r="I227" i="58" s="1"/>
  <c r="H226" i="58"/>
  <c r="I226" i="58" s="1"/>
  <c r="H225" i="58"/>
  <c r="I225" i="58" s="1"/>
  <c r="H224" i="58"/>
  <c r="I224" i="58" s="1"/>
  <c r="H223" i="58"/>
  <c r="I223" i="58" s="1"/>
  <c r="H222" i="58"/>
  <c r="I222" i="58" s="1"/>
  <c r="H221" i="58"/>
  <c r="I221" i="58" s="1"/>
  <c r="H220" i="58"/>
  <c r="I220" i="58" s="1"/>
  <c r="H219" i="58"/>
  <c r="I219" i="58" s="1"/>
  <c r="H218" i="58"/>
  <c r="I218" i="58" s="1"/>
  <c r="H217" i="58"/>
  <c r="I217" i="58" s="1"/>
  <c r="H216" i="58"/>
  <c r="I216" i="58" s="1"/>
  <c r="H215" i="58"/>
  <c r="I215" i="58" s="1"/>
  <c r="H213" i="58"/>
  <c r="I213" i="58" s="1"/>
  <c r="H212" i="58"/>
  <c r="I212" i="58" s="1"/>
  <c r="H211" i="58"/>
  <c r="I211" i="58" s="1"/>
  <c r="H210" i="58"/>
  <c r="I210" i="58" s="1"/>
  <c r="H209" i="58"/>
  <c r="I209" i="58" s="1"/>
  <c r="H208" i="58"/>
  <c r="I208" i="58" s="1"/>
  <c r="H207" i="58"/>
  <c r="I207" i="58" s="1"/>
  <c r="H206" i="58"/>
  <c r="I206" i="58" s="1"/>
  <c r="H205" i="58"/>
  <c r="I205" i="58" s="1"/>
  <c r="H204" i="58"/>
  <c r="I204" i="58" s="1"/>
  <c r="H203" i="58"/>
  <c r="I203" i="58" s="1"/>
  <c r="H202" i="58"/>
  <c r="I202" i="58" s="1"/>
  <c r="H201" i="58"/>
  <c r="I201" i="58" s="1"/>
  <c r="H200" i="58"/>
  <c r="I200" i="58" s="1"/>
  <c r="H199" i="58"/>
  <c r="I199" i="58" s="1"/>
  <c r="E245" i="58" s="1"/>
  <c r="H198" i="58"/>
  <c r="I198" i="58" s="1"/>
  <c r="H197" i="58"/>
  <c r="I197" i="58" s="1"/>
  <c r="H196" i="58"/>
  <c r="I196" i="58" s="1"/>
  <c r="H195" i="58"/>
  <c r="I195" i="58" s="1"/>
  <c r="H194" i="58"/>
  <c r="I194" i="58" s="1"/>
  <c r="H193" i="58"/>
  <c r="I193" i="58" s="1"/>
  <c r="H192" i="58"/>
  <c r="I192" i="58" s="1"/>
  <c r="H191" i="58"/>
  <c r="I191" i="58" s="1"/>
  <c r="H190" i="58"/>
  <c r="I190" i="58" s="1"/>
  <c r="H189" i="58"/>
  <c r="I189" i="58" s="1"/>
  <c r="H188" i="58"/>
  <c r="I188" i="58" s="1"/>
  <c r="H187" i="58"/>
  <c r="I187" i="58" s="1"/>
  <c r="H186" i="58"/>
  <c r="I186" i="58" s="1"/>
  <c r="H184" i="58"/>
  <c r="I184" i="58" s="1"/>
  <c r="H183" i="58"/>
  <c r="I183" i="58" s="1"/>
  <c r="H182" i="58"/>
  <c r="I182" i="58" s="1"/>
  <c r="H180" i="58"/>
  <c r="I180" i="58" s="1"/>
  <c r="H179" i="58"/>
  <c r="I179" i="58" s="1"/>
  <c r="H178" i="58"/>
  <c r="I178" i="58" s="1"/>
  <c r="R165" i="58"/>
  <c r="S165" i="58" s="1"/>
  <c r="R164" i="58"/>
  <c r="S164" i="58" s="1"/>
  <c r="R163" i="58"/>
  <c r="S163" i="58" s="1"/>
  <c r="R162" i="58"/>
  <c r="S162" i="58" s="1"/>
  <c r="R160" i="58"/>
  <c r="S160" i="58" s="1"/>
  <c r="R159" i="58"/>
  <c r="S159" i="58" s="1"/>
  <c r="R158" i="58"/>
  <c r="S158" i="58" s="1"/>
  <c r="R157" i="58"/>
  <c r="S157" i="58" s="1"/>
  <c r="R156" i="58"/>
  <c r="S156" i="58" s="1"/>
  <c r="R155" i="58"/>
  <c r="S155" i="58" s="1"/>
  <c r="R154" i="58"/>
  <c r="S154" i="58" s="1"/>
  <c r="R153" i="58"/>
  <c r="S153" i="58" s="1"/>
  <c r="R152" i="58"/>
  <c r="S152" i="58" s="1"/>
  <c r="R151" i="58"/>
  <c r="S151" i="58" s="1"/>
  <c r="R150" i="58"/>
  <c r="S150" i="58" s="1"/>
  <c r="R149" i="58"/>
  <c r="S149" i="58" s="1"/>
  <c r="R148" i="58"/>
  <c r="S148" i="58" s="1"/>
  <c r="R147" i="58"/>
  <c r="S147" i="58" s="1"/>
  <c r="R146" i="58"/>
  <c r="S146" i="58" s="1"/>
  <c r="R145" i="58"/>
  <c r="S145" i="58" s="1"/>
  <c r="R144" i="58"/>
  <c r="S144" i="58" s="1"/>
  <c r="R143" i="58"/>
  <c r="S143" i="58" s="1"/>
  <c r="R142" i="58"/>
  <c r="S142" i="58" s="1"/>
  <c r="R141" i="58"/>
  <c r="S141" i="58" s="1"/>
  <c r="R140" i="58"/>
  <c r="S140" i="58" s="1"/>
  <c r="R139" i="58"/>
  <c r="S139" i="58" s="1"/>
  <c r="R138" i="58"/>
  <c r="S138" i="58" s="1"/>
  <c r="R137" i="58"/>
  <c r="S137" i="58" s="1"/>
  <c r="R136" i="58"/>
  <c r="S136" i="58" s="1"/>
  <c r="R134" i="58"/>
  <c r="S134" i="58" s="1"/>
  <c r="R133" i="58"/>
  <c r="S133" i="58" s="1"/>
  <c r="R132" i="58"/>
  <c r="S132" i="58" s="1"/>
  <c r="R131" i="58"/>
  <c r="S131" i="58" s="1"/>
  <c r="R130" i="58"/>
  <c r="S130" i="58" s="1"/>
  <c r="R129" i="58"/>
  <c r="S129" i="58" s="1"/>
  <c r="R128" i="58"/>
  <c r="S128" i="58" s="1"/>
  <c r="R127" i="58"/>
  <c r="S127" i="58" s="1"/>
  <c r="R126" i="58"/>
  <c r="S126" i="58" s="1"/>
  <c r="R125" i="58"/>
  <c r="S125" i="58" s="1"/>
  <c r="R124" i="58"/>
  <c r="S124" i="58" s="1"/>
  <c r="R123" i="58"/>
  <c r="S123" i="58" s="1"/>
  <c r="R122" i="58"/>
  <c r="S122" i="58" s="1"/>
  <c r="R121" i="58"/>
  <c r="S121" i="58" s="1"/>
  <c r="R120" i="58"/>
  <c r="S120" i="58" s="1"/>
  <c r="R119" i="58"/>
  <c r="S119" i="58" s="1"/>
  <c r="R118" i="58"/>
  <c r="S118" i="58" s="1"/>
  <c r="R117" i="58"/>
  <c r="S117" i="58" s="1"/>
  <c r="R116" i="58"/>
  <c r="S116" i="58" s="1"/>
  <c r="R115" i="58"/>
  <c r="S115" i="58" s="1"/>
  <c r="R114" i="58"/>
  <c r="S114" i="58" s="1"/>
  <c r="R113" i="58"/>
  <c r="S113" i="58" s="1"/>
  <c r="R112" i="58"/>
  <c r="S112" i="58" s="1"/>
  <c r="R111" i="58"/>
  <c r="S111" i="58" s="1"/>
  <c r="R110" i="58"/>
  <c r="S110" i="58" s="1"/>
  <c r="R109" i="58"/>
  <c r="S109" i="58" s="1"/>
  <c r="R108" i="58"/>
  <c r="S108" i="58" s="1"/>
  <c r="R107" i="58"/>
  <c r="S107" i="58" s="1"/>
  <c r="R105" i="58"/>
  <c r="S105" i="58" s="1"/>
  <c r="R104" i="58"/>
  <c r="S104" i="58" s="1"/>
  <c r="R103" i="58"/>
  <c r="S103" i="58" s="1"/>
  <c r="R101" i="58"/>
  <c r="S101" i="58" s="1"/>
  <c r="R100" i="58"/>
  <c r="S100" i="58" s="1"/>
  <c r="R99" i="58"/>
  <c r="S99" i="58" s="1"/>
  <c r="M165" i="58"/>
  <c r="N165" i="58" s="1"/>
  <c r="M164" i="58"/>
  <c r="N164" i="58" s="1"/>
  <c r="M163" i="58"/>
  <c r="N163" i="58" s="1"/>
  <c r="M162" i="58"/>
  <c r="N162" i="58" s="1"/>
  <c r="M160" i="58"/>
  <c r="N160" i="58" s="1"/>
  <c r="M159" i="58"/>
  <c r="N159" i="58" s="1"/>
  <c r="M158" i="58"/>
  <c r="N158" i="58" s="1"/>
  <c r="M157" i="58"/>
  <c r="N157" i="58" s="1"/>
  <c r="M156" i="58"/>
  <c r="N156" i="58" s="1"/>
  <c r="M155" i="58"/>
  <c r="N155" i="58" s="1"/>
  <c r="M154" i="58"/>
  <c r="N154" i="58" s="1"/>
  <c r="M153" i="58"/>
  <c r="N153" i="58" s="1"/>
  <c r="M152" i="58"/>
  <c r="N152" i="58" s="1"/>
  <c r="M151" i="58"/>
  <c r="N151" i="58" s="1"/>
  <c r="M150" i="58"/>
  <c r="N150" i="58" s="1"/>
  <c r="M149" i="58"/>
  <c r="N149" i="58" s="1"/>
  <c r="M148" i="58"/>
  <c r="N148" i="58" s="1"/>
  <c r="M147" i="58"/>
  <c r="N147" i="58" s="1"/>
  <c r="M146" i="58"/>
  <c r="N146" i="58" s="1"/>
  <c r="M145" i="58"/>
  <c r="N145" i="58" s="1"/>
  <c r="M144" i="58"/>
  <c r="N144" i="58" s="1"/>
  <c r="M143" i="58"/>
  <c r="N143" i="58" s="1"/>
  <c r="M142" i="58"/>
  <c r="N142" i="58" s="1"/>
  <c r="M141" i="58"/>
  <c r="N141" i="58" s="1"/>
  <c r="M140" i="58"/>
  <c r="N140" i="58" s="1"/>
  <c r="M139" i="58"/>
  <c r="N139" i="58" s="1"/>
  <c r="M138" i="58"/>
  <c r="N138" i="58" s="1"/>
  <c r="M137" i="58"/>
  <c r="N137" i="58" s="1"/>
  <c r="M136" i="58"/>
  <c r="N136" i="58" s="1"/>
  <c r="M134" i="58"/>
  <c r="N134" i="58" s="1"/>
  <c r="M133" i="58"/>
  <c r="N133" i="58" s="1"/>
  <c r="M132" i="58"/>
  <c r="N132" i="58" s="1"/>
  <c r="M131" i="58"/>
  <c r="N131" i="58" s="1"/>
  <c r="M130" i="58"/>
  <c r="N130" i="58" s="1"/>
  <c r="M129" i="58"/>
  <c r="N129" i="58" s="1"/>
  <c r="M128" i="58"/>
  <c r="N128" i="58" s="1"/>
  <c r="M127" i="58"/>
  <c r="N127" i="58" s="1"/>
  <c r="M126" i="58"/>
  <c r="N126" i="58" s="1"/>
  <c r="M125" i="58"/>
  <c r="N125" i="58" s="1"/>
  <c r="M124" i="58"/>
  <c r="N124" i="58" s="1"/>
  <c r="M123" i="58"/>
  <c r="N123" i="58" s="1"/>
  <c r="M122" i="58"/>
  <c r="N122" i="58" s="1"/>
  <c r="M121" i="58"/>
  <c r="N121" i="58" s="1"/>
  <c r="M120" i="58"/>
  <c r="N120" i="58" s="1"/>
  <c r="M119" i="58"/>
  <c r="N119" i="58" s="1"/>
  <c r="M118" i="58"/>
  <c r="N118" i="58" s="1"/>
  <c r="M117" i="58"/>
  <c r="N117" i="58" s="1"/>
  <c r="M116" i="58"/>
  <c r="N116" i="58" s="1"/>
  <c r="M115" i="58"/>
  <c r="N115" i="58" s="1"/>
  <c r="M114" i="58"/>
  <c r="N114" i="58" s="1"/>
  <c r="M113" i="58"/>
  <c r="N113" i="58" s="1"/>
  <c r="M112" i="58"/>
  <c r="N112" i="58" s="1"/>
  <c r="M111" i="58"/>
  <c r="N111" i="58" s="1"/>
  <c r="M110" i="58"/>
  <c r="N110" i="58" s="1"/>
  <c r="M109" i="58"/>
  <c r="N109" i="58" s="1"/>
  <c r="M108" i="58"/>
  <c r="N108" i="58" s="1"/>
  <c r="M107" i="58"/>
  <c r="N107" i="58" s="1"/>
  <c r="M105" i="58"/>
  <c r="N105" i="58" s="1"/>
  <c r="M104" i="58"/>
  <c r="N104" i="58" s="1"/>
  <c r="M103" i="58"/>
  <c r="N103" i="58" s="1"/>
  <c r="M101" i="58"/>
  <c r="N101" i="58" s="1"/>
  <c r="M100" i="58"/>
  <c r="N100" i="58" s="1"/>
  <c r="M99" i="58"/>
  <c r="N99" i="58" s="1"/>
  <c r="R79" i="58"/>
  <c r="S79" i="58" s="1"/>
  <c r="R78" i="58"/>
  <c r="S78" i="58" s="1"/>
  <c r="R77" i="58"/>
  <c r="S77" i="58" s="1"/>
  <c r="R76" i="58"/>
  <c r="S76" i="58" s="1"/>
  <c r="R75" i="58"/>
  <c r="S75" i="58" s="1"/>
  <c r="R74" i="58"/>
  <c r="S74" i="58" s="1"/>
  <c r="R73" i="58"/>
  <c r="S73" i="58" s="1"/>
  <c r="R72" i="58"/>
  <c r="S72" i="58" s="1"/>
  <c r="R71" i="58"/>
  <c r="S71" i="58" s="1"/>
  <c r="R70" i="58"/>
  <c r="S70" i="58" s="1"/>
  <c r="R69" i="58"/>
  <c r="S69" i="58" s="1"/>
  <c r="R68" i="58"/>
  <c r="S68" i="58" s="1"/>
  <c r="R67" i="58"/>
  <c r="S67" i="58" s="1"/>
  <c r="R66" i="58"/>
  <c r="S66" i="58" s="1"/>
  <c r="R65" i="58"/>
  <c r="S65" i="58" s="1"/>
  <c r="R64" i="58"/>
  <c r="S64" i="58" s="1"/>
  <c r="R63" i="58"/>
  <c r="S63" i="58" s="1"/>
  <c r="R62" i="58"/>
  <c r="S62" i="58" s="1"/>
  <c r="R61" i="58"/>
  <c r="S61" i="58" s="1"/>
  <c r="R60" i="58"/>
  <c r="S60" i="58" s="1"/>
  <c r="R59" i="58"/>
  <c r="S59" i="58" s="1"/>
  <c r="R58" i="58"/>
  <c r="S58" i="58" s="1"/>
  <c r="R57" i="58"/>
  <c r="S57" i="58" s="1"/>
  <c r="R56" i="58"/>
  <c r="S56" i="58" s="1"/>
  <c r="R54" i="58"/>
  <c r="S54" i="58" s="1"/>
  <c r="R53" i="58"/>
  <c r="S53" i="58" s="1"/>
  <c r="R52" i="58"/>
  <c r="S52" i="58" s="1"/>
  <c r="M79" i="58"/>
  <c r="N79" i="58" s="1"/>
  <c r="M78" i="58"/>
  <c r="N78" i="58" s="1"/>
  <c r="M77" i="58"/>
  <c r="N77" i="58" s="1"/>
  <c r="M76" i="58"/>
  <c r="N76" i="58" s="1"/>
  <c r="M75" i="58"/>
  <c r="N75" i="58" s="1"/>
  <c r="M74" i="58"/>
  <c r="N74" i="58" s="1"/>
  <c r="M73" i="58"/>
  <c r="N73" i="58" s="1"/>
  <c r="M72" i="58"/>
  <c r="N72" i="58" s="1"/>
  <c r="M71" i="58"/>
  <c r="N71" i="58" s="1"/>
  <c r="M70" i="58"/>
  <c r="N70" i="58" s="1"/>
  <c r="M69" i="58"/>
  <c r="N69" i="58" s="1"/>
  <c r="M68" i="58"/>
  <c r="N68" i="58" s="1"/>
  <c r="M67" i="58"/>
  <c r="N67" i="58" s="1"/>
  <c r="M66" i="58"/>
  <c r="N66" i="58" s="1"/>
  <c r="M65" i="58"/>
  <c r="N65" i="58" s="1"/>
  <c r="M64" i="58"/>
  <c r="N64" i="58" s="1"/>
  <c r="M63" i="58"/>
  <c r="N63" i="58" s="1"/>
  <c r="M62" i="58"/>
  <c r="N62" i="58" s="1"/>
  <c r="M61" i="58"/>
  <c r="N61" i="58" s="1"/>
  <c r="M60" i="58"/>
  <c r="N60" i="58" s="1"/>
  <c r="M59" i="58"/>
  <c r="N59" i="58" s="1"/>
  <c r="M58" i="58"/>
  <c r="N58" i="58" s="1"/>
  <c r="M57" i="58"/>
  <c r="N57" i="58" s="1"/>
  <c r="M56" i="58"/>
  <c r="N56" i="58" s="1"/>
  <c r="M54" i="58"/>
  <c r="N54" i="58" s="1"/>
  <c r="M53" i="58"/>
  <c r="N53" i="58" s="1"/>
  <c r="M52" i="58"/>
  <c r="N52" i="58" s="1"/>
  <c r="H79" i="58"/>
  <c r="I79" i="58" s="1"/>
  <c r="H78" i="58"/>
  <c r="I78" i="58" s="1"/>
  <c r="H77" i="58"/>
  <c r="I77" i="58" s="1"/>
  <c r="H76" i="58"/>
  <c r="I76" i="58" s="1"/>
  <c r="H75" i="58"/>
  <c r="I75" i="58" s="1"/>
  <c r="H74" i="58"/>
  <c r="I74" i="58" s="1"/>
  <c r="H73" i="58"/>
  <c r="I73" i="58" s="1"/>
  <c r="H72" i="58"/>
  <c r="I72" i="58" s="1"/>
  <c r="H71" i="58"/>
  <c r="I71" i="58" s="1"/>
  <c r="H70" i="58"/>
  <c r="I70" i="58" s="1"/>
  <c r="H69" i="58"/>
  <c r="I69" i="58" s="1"/>
  <c r="H68" i="58"/>
  <c r="I68" i="58" s="1"/>
  <c r="H67" i="58"/>
  <c r="I67" i="58" s="1"/>
  <c r="H66" i="58"/>
  <c r="I66" i="58" s="1"/>
  <c r="H65" i="58"/>
  <c r="I65" i="58" s="1"/>
  <c r="H64" i="58"/>
  <c r="I64" i="58" s="1"/>
  <c r="H63" i="58"/>
  <c r="I63" i="58" s="1"/>
  <c r="H62" i="58"/>
  <c r="I62" i="58" s="1"/>
  <c r="H61" i="58"/>
  <c r="I61" i="58" s="1"/>
  <c r="H60" i="58"/>
  <c r="I60" i="58" s="1"/>
  <c r="H59" i="58"/>
  <c r="I59" i="58" s="1"/>
  <c r="H58" i="58"/>
  <c r="I58" i="58" s="1"/>
  <c r="H57" i="58"/>
  <c r="I57" i="58" s="1"/>
  <c r="H56" i="58"/>
  <c r="I56" i="58" s="1"/>
  <c r="H54" i="58"/>
  <c r="I54" i="58" s="1"/>
  <c r="E87" i="58" s="1"/>
  <c r="H53" i="58"/>
  <c r="I53" i="58" s="1"/>
  <c r="H52" i="58"/>
  <c r="I52" i="58" s="1"/>
  <c r="R36" i="58"/>
  <c r="S36" i="58" s="1"/>
  <c r="R35" i="58"/>
  <c r="S35" i="58" s="1"/>
  <c r="R34" i="58"/>
  <c r="S34" i="58" s="1"/>
  <c r="R33" i="58"/>
  <c r="S33" i="58" s="1"/>
  <c r="R32" i="58"/>
  <c r="S32" i="58" s="1"/>
  <c r="R31" i="58"/>
  <c r="S31" i="58" s="1"/>
  <c r="R30" i="58"/>
  <c r="S30" i="58" s="1"/>
  <c r="R29" i="58"/>
  <c r="S29" i="58" s="1"/>
  <c r="R28" i="58"/>
  <c r="S28" i="58" s="1"/>
  <c r="R27" i="58"/>
  <c r="S27" i="58" s="1"/>
  <c r="R26" i="58"/>
  <c r="S26" i="58" s="1"/>
  <c r="R25" i="58"/>
  <c r="S25" i="58" s="1"/>
  <c r="R24" i="58"/>
  <c r="S24" i="58" s="1"/>
  <c r="R23" i="58"/>
  <c r="S23" i="58" s="1"/>
  <c r="R22" i="58"/>
  <c r="S22" i="58" s="1"/>
  <c r="R21" i="58"/>
  <c r="S21" i="58" s="1"/>
  <c r="R20" i="58"/>
  <c r="S20" i="58" s="1"/>
  <c r="R19" i="58"/>
  <c r="S19" i="58" s="1"/>
  <c r="R18" i="58"/>
  <c r="S18" i="58" s="1"/>
  <c r="R17" i="58"/>
  <c r="S17" i="58" s="1"/>
  <c r="R16" i="58"/>
  <c r="S16" i="58" s="1"/>
  <c r="R15" i="58"/>
  <c r="S15" i="58" s="1"/>
  <c r="R14" i="58"/>
  <c r="S14" i="58" s="1"/>
  <c r="R13" i="58"/>
  <c r="S13" i="58" s="1"/>
  <c r="R11" i="58"/>
  <c r="S11" i="58" s="1"/>
  <c r="R10" i="58"/>
  <c r="S10" i="58" s="1"/>
  <c r="R9" i="58"/>
  <c r="S9" i="58" s="1"/>
  <c r="M36" i="58"/>
  <c r="N36" i="58" s="1"/>
  <c r="M35" i="58"/>
  <c r="N35" i="58" s="1"/>
  <c r="M34" i="58"/>
  <c r="N34" i="58" s="1"/>
  <c r="M33" i="58"/>
  <c r="N33" i="58" s="1"/>
  <c r="M32" i="58"/>
  <c r="N32" i="58" s="1"/>
  <c r="M31" i="58"/>
  <c r="N31" i="58" s="1"/>
  <c r="M30" i="58"/>
  <c r="N30" i="58" s="1"/>
  <c r="M29" i="58"/>
  <c r="N29" i="58" s="1"/>
  <c r="M28" i="58"/>
  <c r="N28" i="58" s="1"/>
  <c r="M27" i="58"/>
  <c r="N27" i="58" s="1"/>
  <c r="M26" i="58"/>
  <c r="N26" i="58" s="1"/>
  <c r="M25" i="58"/>
  <c r="N25" i="58" s="1"/>
  <c r="M24" i="58"/>
  <c r="N24" i="58" s="1"/>
  <c r="M23" i="58"/>
  <c r="N23" i="58" s="1"/>
  <c r="M22" i="58"/>
  <c r="N22" i="58" s="1"/>
  <c r="M21" i="58"/>
  <c r="N21" i="58" s="1"/>
  <c r="M20" i="58"/>
  <c r="N20" i="58" s="1"/>
  <c r="M19" i="58"/>
  <c r="N19" i="58" s="1"/>
  <c r="M18" i="58"/>
  <c r="N18" i="58" s="1"/>
  <c r="M17" i="58"/>
  <c r="N17" i="58" s="1"/>
  <c r="M16" i="58"/>
  <c r="N16" i="58" s="1"/>
  <c r="M15" i="58"/>
  <c r="N15" i="58" s="1"/>
  <c r="M14" i="58"/>
  <c r="N14" i="58" s="1"/>
  <c r="M13" i="58"/>
  <c r="N13" i="58" s="1"/>
  <c r="M11" i="58"/>
  <c r="N11" i="58" s="1"/>
  <c r="M10" i="58"/>
  <c r="N10" i="58" s="1"/>
  <c r="M9" i="58"/>
  <c r="N9" i="58" s="1"/>
  <c r="M9" i="68" l="1"/>
  <c r="J18" i="68"/>
  <c r="O87" i="66"/>
  <c r="E87" i="66"/>
  <c r="J87" i="66"/>
  <c r="J87" i="65"/>
  <c r="O87" i="65"/>
  <c r="E87" i="65"/>
  <c r="E87" i="64"/>
  <c r="O87" i="64"/>
  <c r="J87" i="64"/>
  <c r="O130" i="63"/>
  <c r="E130" i="63"/>
  <c r="J130" i="63"/>
  <c r="O86" i="62"/>
  <c r="E86" i="62"/>
  <c r="J86" i="62"/>
  <c r="E87" i="61"/>
  <c r="O87" i="61"/>
  <c r="J87" i="61"/>
  <c r="O44" i="60"/>
  <c r="E44" i="60"/>
  <c r="E87" i="60"/>
  <c r="J44" i="60"/>
  <c r="J87" i="60"/>
  <c r="O87" i="60"/>
  <c r="O87" i="59"/>
  <c r="J87" i="59"/>
  <c r="E87" i="59"/>
  <c r="O87" i="58"/>
  <c r="J87" i="58"/>
  <c r="E44" i="66"/>
  <c r="O44" i="66"/>
  <c r="J44" i="66"/>
  <c r="E44" i="65"/>
  <c r="J44" i="65"/>
  <c r="O44" i="65"/>
  <c r="E44" i="64"/>
  <c r="O44" i="64"/>
  <c r="J44" i="64"/>
  <c r="O87" i="63"/>
  <c r="E87" i="63"/>
  <c r="J87" i="63"/>
  <c r="J44" i="63"/>
  <c r="O44" i="63"/>
  <c r="E44" i="63"/>
  <c r="J43" i="62"/>
  <c r="O43" i="62"/>
  <c r="E43" i="62"/>
  <c r="E44" i="61"/>
  <c r="J44" i="61"/>
  <c r="O44" i="61"/>
  <c r="J44" i="58"/>
  <c r="O44" i="58"/>
  <c r="N175" i="62"/>
  <c r="O175" i="62"/>
  <c r="S175" i="62"/>
  <c r="J175" i="62"/>
  <c r="H32" i="58"/>
  <c r="I32" i="58" s="1"/>
  <c r="H33" i="58"/>
  <c r="I33" i="58" s="1"/>
  <c r="O9" i="68" l="1"/>
  <c r="O18" i="68" s="1"/>
  <c r="M18" i="68"/>
  <c r="H36" i="58"/>
  <c r="I36" i="58" s="1"/>
  <c r="H35" i="58"/>
  <c r="I35" i="58" s="1"/>
  <c r="H34" i="58"/>
  <c r="I34" i="58" s="1"/>
  <c r="S36" i="59"/>
  <c r="N36" i="59"/>
  <c r="I36" i="59"/>
  <c r="S35" i="59"/>
  <c r="N35" i="59"/>
  <c r="S34" i="59"/>
  <c r="N34" i="59"/>
  <c r="M49" i="59"/>
  <c r="N49" i="59" s="1"/>
  <c r="H49" i="59"/>
  <c r="I49" i="59" s="1"/>
  <c r="E175" i="66"/>
  <c r="E173" i="66"/>
  <c r="E172" i="66"/>
  <c r="E170" i="66"/>
  <c r="E169" i="66"/>
  <c r="E96" i="66"/>
  <c r="E94" i="66"/>
  <c r="E93" i="66"/>
  <c r="E90" i="66"/>
  <c r="E175" i="65"/>
  <c r="E173" i="65"/>
  <c r="E172" i="65"/>
  <c r="E170" i="65"/>
  <c r="E169" i="65"/>
  <c r="E96" i="65"/>
  <c r="E94" i="65"/>
  <c r="E95" i="65"/>
  <c r="E93" i="65"/>
  <c r="E92" i="65"/>
  <c r="E91" i="65"/>
  <c r="E90" i="65"/>
  <c r="E175" i="64"/>
  <c r="E172" i="64"/>
  <c r="E170" i="64"/>
  <c r="E169" i="64"/>
  <c r="E96" i="64"/>
  <c r="E94" i="64"/>
  <c r="E95" i="64"/>
  <c r="E93" i="64"/>
  <c r="E91" i="64"/>
  <c r="E90" i="64"/>
  <c r="E297" i="63"/>
  <c r="E295" i="63"/>
  <c r="E294" i="63"/>
  <c r="E292" i="63"/>
  <c r="E291" i="63"/>
  <c r="E218" i="63"/>
  <c r="E216" i="63"/>
  <c r="E215" i="63"/>
  <c r="E213" i="63"/>
  <c r="E212" i="63"/>
  <c r="E139" i="63"/>
  <c r="E136" i="63"/>
  <c r="E133" i="63"/>
  <c r="R218" i="63"/>
  <c r="S218" i="63" s="1"/>
  <c r="M218" i="63"/>
  <c r="N218" i="63" s="1"/>
  <c r="H218" i="63"/>
  <c r="R217" i="63"/>
  <c r="S217" i="63" s="1"/>
  <c r="M217" i="63"/>
  <c r="N217" i="63" s="1"/>
  <c r="H217" i="63"/>
  <c r="I217" i="63" s="1"/>
  <c r="R216" i="63"/>
  <c r="S216" i="63" s="1"/>
  <c r="M216" i="63"/>
  <c r="N216" i="63" s="1"/>
  <c r="H216" i="63"/>
  <c r="R215" i="63"/>
  <c r="S215" i="63" s="1"/>
  <c r="M215" i="63"/>
  <c r="N215" i="63" s="1"/>
  <c r="H215" i="63"/>
  <c r="R214" i="63"/>
  <c r="S214" i="63" s="1"/>
  <c r="M214" i="63"/>
  <c r="N214" i="63" s="1"/>
  <c r="H214" i="63"/>
  <c r="I214" i="63" s="1"/>
  <c r="R213" i="63"/>
  <c r="S213" i="63" s="1"/>
  <c r="M213" i="63"/>
  <c r="N213" i="63" s="1"/>
  <c r="H213" i="63"/>
  <c r="R212" i="63"/>
  <c r="S212" i="63" s="1"/>
  <c r="M212" i="63"/>
  <c r="N212" i="63" s="1"/>
  <c r="H212" i="63"/>
  <c r="R211" i="63"/>
  <c r="S211" i="63" s="1"/>
  <c r="M211" i="63"/>
  <c r="N211" i="63" s="1"/>
  <c r="H211" i="63"/>
  <c r="I211" i="63" s="1"/>
  <c r="E174" i="62"/>
  <c r="E172" i="62"/>
  <c r="E173" i="62"/>
  <c r="E171" i="62"/>
  <c r="E168" i="62"/>
  <c r="E95" i="62"/>
  <c r="E92" i="62"/>
  <c r="E90" i="62"/>
  <c r="E89" i="62"/>
  <c r="E175" i="61"/>
  <c r="E174" i="61"/>
  <c r="E172" i="61"/>
  <c r="E171" i="61"/>
  <c r="E170" i="61"/>
  <c r="E169" i="61"/>
  <c r="E96" i="61"/>
  <c r="E95" i="61"/>
  <c r="E93" i="61"/>
  <c r="E90" i="61"/>
  <c r="E175" i="60"/>
  <c r="E174" i="60"/>
  <c r="E172" i="60"/>
  <c r="E169" i="60"/>
  <c r="E96" i="60"/>
  <c r="E93" i="60"/>
  <c r="E90" i="60"/>
  <c r="E175" i="59"/>
  <c r="E174" i="59"/>
  <c r="E172" i="59"/>
  <c r="E169" i="59"/>
  <c r="E96" i="59"/>
  <c r="E95" i="59"/>
  <c r="E93" i="59"/>
  <c r="E175" i="58"/>
  <c r="E174" i="58"/>
  <c r="E96" i="58"/>
  <c r="E95" i="58"/>
  <c r="E92" i="58"/>
  <c r="R175" i="66"/>
  <c r="S175" i="66" s="1"/>
  <c r="M175" i="66"/>
  <c r="N175" i="66" s="1"/>
  <c r="H175" i="66"/>
  <c r="R174" i="66"/>
  <c r="S174" i="66" s="1"/>
  <c r="M174" i="66"/>
  <c r="N174" i="66" s="1"/>
  <c r="H174" i="66"/>
  <c r="I174" i="66" s="1"/>
  <c r="R173" i="66"/>
  <c r="S173" i="66" s="1"/>
  <c r="M173" i="66"/>
  <c r="N173" i="66" s="1"/>
  <c r="H173" i="66"/>
  <c r="R172" i="66"/>
  <c r="S172" i="66" s="1"/>
  <c r="M172" i="66"/>
  <c r="N172" i="66" s="1"/>
  <c r="H172" i="66"/>
  <c r="R171" i="66"/>
  <c r="S171" i="66" s="1"/>
  <c r="M171" i="66"/>
  <c r="N171" i="66" s="1"/>
  <c r="H171" i="66"/>
  <c r="I171" i="66" s="1"/>
  <c r="R170" i="66"/>
  <c r="S170" i="66" s="1"/>
  <c r="M170" i="66"/>
  <c r="N170" i="66" s="1"/>
  <c r="H170" i="66"/>
  <c r="R169" i="66"/>
  <c r="S169" i="66" s="1"/>
  <c r="M169" i="66"/>
  <c r="N169" i="66" s="1"/>
  <c r="H169" i="66"/>
  <c r="R168" i="66"/>
  <c r="S168" i="66" s="1"/>
  <c r="M168" i="66"/>
  <c r="N168" i="66" s="1"/>
  <c r="H168" i="66"/>
  <c r="I168" i="66" s="1"/>
  <c r="R96" i="66"/>
  <c r="S96" i="66" s="1"/>
  <c r="M96" i="66"/>
  <c r="N96" i="66" s="1"/>
  <c r="H96" i="66"/>
  <c r="R95" i="66"/>
  <c r="S95" i="66" s="1"/>
  <c r="M95" i="66"/>
  <c r="N95" i="66" s="1"/>
  <c r="H95" i="66"/>
  <c r="I95" i="66" s="1"/>
  <c r="R94" i="66"/>
  <c r="S94" i="66" s="1"/>
  <c r="M94" i="66"/>
  <c r="N94" i="66" s="1"/>
  <c r="H94" i="66"/>
  <c r="R93" i="66"/>
  <c r="S93" i="66" s="1"/>
  <c r="M93" i="66"/>
  <c r="N93" i="66" s="1"/>
  <c r="H93" i="66"/>
  <c r="R92" i="66"/>
  <c r="S92" i="66" s="1"/>
  <c r="M92" i="66"/>
  <c r="N92" i="66" s="1"/>
  <c r="H92" i="66"/>
  <c r="I92" i="66" s="1"/>
  <c r="R91" i="66"/>
  <c r="S91" i="66" s="1"/>
  <c r="M91" i="66"/>
  <c r="N91" i="66" s="1"/>
  <c r="H91" i="66"/>
  <c r="I91" i="66" s="1"/>
  <c r="R90" i="66"/>
  <c r="S90" i="66" s="1"/>
  <c r="M90" i="66"/>
  <c r="N90" i="66" s="1"/>
  <c r="H90" i="66"/>
  <c r="R89" i="66"/>
  <c r="S89" i="66" s="1"/>
  <c r="M89" i="66"/>
  <c r="N89" i="66" s="1"/>
  <c r="H89" i="66"/>
  <c r="I89" i="66" s="1"/>
  <c r="J7" i="66"/>
  <c r="R175" i="65"/>
  <c r="S175" i="65" s="1"/>
  <c r="M175" i="65"/>
  <c r="N175" i="65" s="1"/>
  <c r="H175" i="65"/>
  <c r="R174" i="65"/>
  <c r="S174" i="65" s="1"/>
  <c r="M174" i="65"/>
  <c r="N174" i="65" s="1"/>
  <c r="H174" i="65"/>
  <c r="I174" i="65" s="1"/>
  <c r="R173" i="65"/>
  <c r="S173" i="65" s="1"/>
  <c r="M173" i="65"/>
  <c r="N173" i="65" s="1"/>
  <c r="H173" i="65"/>
  <c r="R172" i="65"/>
  <c r="S172" i="65" s="1"/>
  <c r="M172" i="65"/>
  <c r="N172" i="65" s="1"/>
  <c r="H172" i="65"/>
  <c r="R171" i="65"/>
  <c r="S171" i="65" s="1"/>
  <c r="M171" i="65"/>
  <c r="N171" i="65" s="1"/>
  <c r="H171" i="65"/>
  <c r="I171" i="65" s="1"/>
  <c r="R170" i="65"/>
  <c r="S170" i="65" s="1"/>
  <c r="M170" i="65"/>
  <c r="N170" i="65" s="1"/>
  <c r="H170" i="65"/>
  <c r="R169" i="65"/>
  <c r="S169" i="65" s="1"/>
  <c r="M169" i="65"/>
  <c r="N169" i="65" s="1"/>
  <c r="H169" i="65"/>
  <c r="R168" i="65"/>
  <c r="S168" i="65" s="1"/>
  <c r="M168" i="65"/>
  <c r="N168" i="65" s="1"/>
  <c r="H168" i="65"/>
  <c r="I168" i="65" s="1"/>
  <c r="R96" i="65"/>
  <c r="S96" i="65" s="1"/>
  <c r="M96" i="65"/>
  <c r="N96" i="65" s="1"/>
  <c r="H96" i="65"/>
  <c r="I96" i="65" s="1"/>
  <c r="R95" i="65"/>
  <c r="S95" i="65" s="1"/>
  <c r="M95" i="65"/>
  <c r="N95" i="65" s="1"/>
  <c r="H95" i="65"/>
  <c r="I95" i="65" s="1"/>
  <c r="R94" i="65"/>
  <c r="S94" i="65" s="1"/>
  <c r="M94" i="65"/>
  <c r="N94" i="65" s="1"/>
  <c r="H94" i="65"/>
  <c r="R93" i="65"/>
  <c r="S93" i="65" s="1"/>
  <c r="M93" i="65"/>
  <c r="N93" i="65" s="1"/>
  <c r="H93" i="65"/>
  <c r="I93" i="65" s="1"/>
  <c r="R92" i="65"/>
  <c r="S92" i="65" s="1"/>
  <c r="M92" i="65"/>
  <c r="N92" i="65" s="1"/>
  <c r="H92" i="65"/>
  <c r="R91" i="65"/>
  <c r="S91" i="65" s="1"/>
  <c r="M91" i="65"/>
  <c r="N91" i="65" s="1"/>
  <c r="H91" i="65"/>
  <c r="R90" i="65"/>
  <c r="S90" i="65" s="1"/>
  <c r="M90" i="65"/>
  <c r="N90" i="65" s="1"/>
  <c r="H90" i="65"/>
  <c r="R89" i="65"/>
  <c r="S89" i="65" s="1"/>
  <c r="M89" i="65"/>
  <c r="N89" i="65" s="1"/>
  <c r="H89" i="65"/>
  <c r="I89" i="65" s="1"/>
  <c r="H175" i="64"/>
  <c r="H174" i="64"/>
  <c r="I174" i="64" s="1"/>
  <c r="H173" i="64"/>
  <c r="I173" i="64" s="1"/>
  <c r="H172" i="64"/>
  <c r="H171" i="64"/>
  <c r="I171" i="64" s="1"/>
  <c r="H170" i="64"/>
  <c r="H169" i="64"/>
  <c r="H168" i="64"/>
  <c r="I168" i="64" s="1"/>
  <c r="R96" i="64"/>
  <c r="S96" i="64" s="1"/>
  <c r="M96" i="64"/>
  <c r="N96" i="64" s="1"/>
  <c r="H96" i="64"/>
  <c r="R95" i="64"/>
  <c r="S95" i="64" s="1"/>
  <c r="M95" i="64"/>
  <c r="N95" i="64" s="1"/>
  <c r="H95" i="64"/>
  <c r="R94" i="64"/>
  <c r="S94" i="64" s="1"/>
  <c r="M94" i="64"/>
  <c r="N94" i="64" s="1"/>
  <c r="H94" i="64"/>
  <c r="R93" i="64"/>
  <c r="S93" i="64" s="1"/>
  <c r="M93" i="64"/>
  <c r="N93" i="64" s="1"/>
  <c r="H93" i="64"/>
  <c r="R92" i="64"/>
  <c r="S92" i="64" s="1"/>
  <c r="M92" i="64"/>
  <c r="N92" i="64" s="1"/>
  <c r="H92" i="64"/>
  <c r="I92" i="64" s="1"/>
  <c r="R91" i="64"/>
  <c r="S91" i="64" s="1"/>
  <c r="M91" i="64"/>
  <c r="N91" i="64" s="1"/>
  <c r="H91" i="64"/>
  <c r="I91" i="64" s="1"/>
  <c r="R90" i="64"/>
  <c r="S90" i="64" s="1"/>
  <c r="M90" i="64"/>
  <c r="N90" i="64" s="1"/>
  <c r="H90" i="64"/>
  <c r="R89" i="64"/>
  <c r="S89" i="64" s="1"/>
  <c r="M89" i="64"/>
  <c r="N89" i="64" s="1"/>
  <c r="H89" i="64"/>
  <c r="I89" i="64" s="1"/>
  <c r="R297" i="63"/>
  <c r="S297" i="63" s="1"/>
  <c r="M297" i="63"/>
  <c r="N297" i="63" s="1"/>
  <c r="H297" i="63"/>
  <c r="R296" i="63"/>
  <c r="S296" i="63" s="1"/>
  <c r="M296" i="63"/>
  <c r="N296" i="63" s="1"/>
  <c r="H296" i="63"/>
  <c r="I296" i="63" s="1"/>
  <c r="R295" i="63"/>
  <c r="S295" i="63" s="1"/>
  <c r="M295" i="63"/>
  <c r="N295" i="63" s="1"/>
  <c r="H295" i="63"/>
  <c r="R294" i="63"/>
  <c r="S294" i="63" s="1"/>
  <c r="M294" i="63"/>
  <c r="N294" i="63" s="1"/>
  <c r="H294" i="63"/>
  <c r="R293" i="63"/>
  <c r="S293" i="63" s="1"/>
  <c r="M293" i="63"/>
  <c r="N293" i="63" s="1"/>
  <c r="H293" i="63"/>
  <c r="I293" i="63" s="1"/>
  <c r="R292" i="63"/>
  <c r="S292" i="63" s="1"/>
  <c r="M292" i="63"/>
  <c r="N292" i="63" s="1"/>
  <c r="H292" i="63"/>
  <c r="R291" i="63"/>
  <c r="S291" i="63" s="1"/>
  <c r="M291" i="63"/>
  <c r="N291" i="63" s="1"/>
  <c r="H291" i="63"/>
  <c r="R290" i="63"/>
  <c r="S290" i="63" s="1"/>
  <c r="M290" i="63"/>
  <c r="N290" i="63" s="1"/>
  <c r="H290" i="63"/>
  <c r="I290" i="63" s="1"/>
  <c r="R139" i="63"/>
  <c r="S139" i="63" s="1"/>
  <c r="M139" i="63"/>
  <c r="N139" i="63" s="1"/>
  <c r="H139" i="63"/>
  <c r="R138" i="63"/>
  <c r="S138" i="63" s="1"/>
  <c r="M138" i="63"/>
  <c r="N138" i="63" s="1"/>
  <c r="H138" i="63"/>
  <c r="I138" i="63" s="1"/>
  <c r="R137" i="63"/>
  <c r="S137" i="63" s="1"/>
  <c r="M137" i="63"/>
  <c r="N137" i="63" s="1"/>
  <c r="H137" i="63"/>
  <c r="I137" i="63" s="1"/>
  <c r="R136" i="63"/>
  <c r="S136" i="63" s="1"/>
  <c r="M136" i="63"/>
  <c r="N136" i="63" s="1"/>
  <c r="H136" i="63"/>
  <c r="R135" i="63"/>
  <c r="S135" i="63" s="1"/>
  <c r="M135" i="63"/>
  <c r="N135" i="63" s="1"/>
  <c r="H135" i="63"/>
  <c r="I135" i="63" s="1"/>
  <c r="R134" i="63"/>
  <c r="S134" i="63" s="1"/>
  <c r="M134" i="63"/>
  <c r="N134" i="63" s="1"/>
  <c r="H134" i="63"/>
  <c r="I134" i="63" s="1"/>
  <c r="R133" i="63"/>
  <c r="S133" i="63" s="1"/>
  <c r="M133" i="63"/>
  <c r="N133" i="63" s="1"/>
  <c r="H133" i="63"/>
  <c r="R132" i="63"/>
  <c r="S132" i="63" s="1"/>
  <c r="M132" i="63"/>
  <c r="N132" i="63" s="1"/>
  <c r="H132" i="63"/>
  <c r="I132" i="63" s="1"/>
  <c r="H174" i="62"/>
  <c r="I174" i="62" s="1"/>
  <c r="H173" i="62"/>
  <c r="H172" i="62"/>
  <c r="H171" i="62"/>
  <c r="H170" i="62"/>
  <c r="I170" i="62" s="1"/>
  <c r="H169" i="62"/>
  <c r="I169" i="62" s="1"/>
  <c r="H168" i="62"/>
  <c r="H167" i="62"/>
  <c r="I167" i="62" s="1"/>
  <c r="R95" i="62"/>
  <c r="S95" i="62" s="1"/>
  <c r="M95" i="62"/>
  <c r="N95" i="62" s="1"/>
  <c r="H95" i="62"/>
  <c r="R94" i="62"/>
  <c r="S94" i="62" s="1"/>
  <c r="M94" i="62"/>
  <c r="N94" i="62" s="1"/>
  <c r="H94" i="62"/>
  <c r="I94" i="62" s="1"/>
  <c r="R93" i="62"/>
  <c r="S93" i="62" s="1"/>
  <c r="M93" i="62"/>
  <c r="N93" i="62" s="1"/>
  <c r="H93" i="62"/>
  <c r="I93" i="62" s="1"/>
  <c r="R92" i="62"/>
  <c r="S92" i="62" s="1"/>
  <c r="M92" i="62"/>
  <c r="N92" i="62" s="1"/>
  <c r="H92" i="62"/>
  <c r="R91" i="62"/>
  <c r="S91" i="62" s="1"/>
  <c r="M91" i="62"/>
  <c r="N91" i="62" s="1"/>
  <c r="H91" i="62"/>
  <c r="I91" i="62" s="1"/>
  <c r="R90" i="62"/>
  <c r="S90" i="62" s="1"/>
  <c r="M90" i="62"/>
  <c r="N90" i="62" s="1"/>
  <c r="H90" i="62"/>
  <c r="R89" i="62"/>
  <c r="S89" i="62" s="1"/>
  <c r="M89" i="62"/>
  <c r="N89" i="62" s="1"/>
  <c r="H89" i="62"/>
  <c r="R88" i="62"/>
  <c r="S88" i="62" s="1"/>
  <c r="M88" i="62"/>
  <c r="N88" i="62" s="1"/>
  <c r="H88" i="62"/>
  <c r="I88" i="62" s="1"/>
  <c r="R175" i="61"/>
  <c r="S175" i="61" s="1"/>
  <c r="M175" i="61"/>
  <c r="N175" i="61" s="1"/>
  <c r="H175" i="61"/>
  <c r="R174" i="61"/>
  <c r="S174" i="61" s="1"/>
  <c r="M174" i="61"/>
  <c r="N174" i="61" s="1"/>
  <c r="H174" i="61"/>
  <c r="R173" i="61"/>
  <c r="S173" i="61" s="1"/>
  <c r="M173" i="61"/>
  <c r="N173" i="61" s="1"/>
  <c r="H173" i="61"/>
  <c r="I173" i="61" s="1"/>
  <c r="R172" i="61"/>
  <c r="S172" i="61" s="1"/>
  <c r="M172" i="61"/>
  <c r="N172" i="61" s="1"/>
  <c r="H172" i="61"/>
  <c r="I172" i="61" s="1"/>
  <c r="R171" i="61"/>
  <c r="S171" i="61" s="1"/>
  <c r="M171" i="61"/>
  <c r="N171" i="61" s="1"/>
  <c r="H171" i="61"/>
  <c r="R170" i="61"/>
  <c r="S170" i="61" s="1"/>
  <c r="M170" i="61"/>
  <c r="N170" i="61" s="1"/>
  <c r="H170" i="61"/>
  <c r="I170" i="61" s="1"/>
  <c r="R169" i="61"/>
  <c r="S169" i="61" s="1"/>
  <c r="M169" i="61"/>
  <c r="N169" i="61" s="1"/>
  <c r="H169" i="61"/>
  <c r="R168" i="61"/>
  <c r="S168" i="61" s="1"/>
  <c r="M168" i="61"/>
  <c r="N168" i="61" s="1"/>
  <c r="H168" i="61"/>
  <c r="I168" i="61" s="1"/>
  <c r="R96" i="61"/>
  <c r="S96" i="61" s="1"/>
  <c r="M96" i="61"/>
  <c r="N96" i="61" s="1"/>
  <c r="H96" i="61"/>
  <c r="R95" i="61"/>
  <c r="S95" i="61" s="1"/>
  <c r="M95" i="61"/>
  <c r="N95" i="61" s="1"/>
  <c r="H95" i="61"/>
  <c r="R94" i="61"/>
  <c r="S94" i="61" s="1"/>
  <c r="M94" i="61"/>
  <c r="N94" i="61" s="1"/>
  <c r="H94" i="61"/>
  <c r="I94" i="61" s="1"/>
  <c r="R93" i="61"/>
  <c r="S93" i="61" s="1"/>
  <c r="M93" i="61"/>
  <c r="N93" i="61" s="1"/>
  <c r="H93" i="61"/>
  <c r="I93" i="61" s="1"/>
  <c r="R92" i="61"/>
  <c r="S92" i="61" s="1"/>
  <c r="M92" i="61"/>
  <c r="N92" i="61" s="1"/>
  <c r="H92" i="61"/>
  <c r="I92" i="61" s="1"/>
  <c r="R91" i="61"/>
  <c r="S91" i="61" s="1"/>
  <c r="M91" i="61"/>
  <c r="N91" i="61" s="1"/>
  <c r="H91" i="61"/>
  <c r="R90" i="61"/>
  <c r="S90" i="61" s="1"/>
  <c r="M90" i="61"/>
  <c r="N90" i="61" s="1"/>
  <c r="H90" i="61"/>
  <c r="S89" i="61"/>
  <c r="M89" i="61"/>
  <c r="N89" i="61" s="1"/>
  <c r="H89" i="61"/>
  <c r="I89" i="61" s="1"/>
  <c r="R175" i="60"/>
  <c r="S175" i="60" s="1"/>
  <c r="M175" i="60"/>
  <c r="N175" i="60" s="1"/>
  <c r="H175" i="60"/>
  <c r="R174" i="60"/>
  <c r="S174" i="60" s="1"/>
  <c r="M174" i="60"/>
  <c r="N174" i="60" s="1"/>
  <c r="H174" i="60"/>
  <c r="R173" i="60"/>
  <c r="S173" i="60" s="1"/>
  <c r="M173" i="60"/>
  <c r="N173" i="60" s="1"/>
  <c r="H173" i="60"/>
  <c r="I173" i="60" s="1"/>
  <c r="R172" i="60"/>
  <c r="S172" i="60" s="1"/>
  <c r="M172" i="60"/>
  <c r="N172" i="60" s="1"/>
  <c r="H172" i="60"/>
  <c r="R171" i="60"/>
  <c r="S171" i="60" s="1"/>
  <c r="M171" i="60"/>
  <c r="N171" i="60" s="1"/>
  <c r="H171" i="60"/>
  <c r="R170" i="60"/>
  <c r="S170" i="60" s="1"/>
  <c r="M170" i="60"/>
  <c r="N170" i="60" s="1"/>
  <c r="H170" i="60"/>
  <c r="R169" i="60"/>
  <c r="S169" i="60" s="1"/>
  <c r="M169" i="60"/>
  <c r="N169" i="60" s="1"/>
  <c r="H169" i="60"/>
  <c r="R168" i="60"/>
  <c r="S168" i="60" s="1"/>
  <c r="M168" i="60"/>
  <c r="N168" i="60" s="1"/>
  <c r="H168" i="60"/>
  <c r="I168" i="60" s="1"/>
  <c r="R96" i="60"/>
  <c r="S96" i="60" s="1"/>
  <c r="M96" i="60"/>
  <c r="N96" i="60" s="1"/>
  <c r="H96" i="60"/>
  <c r="R95" i="60"/>
  <c r="S95" i="60" s="1"/>
  <c r="M95" i="60"/>
  <c r="N95" i="60" s="1"/>
  <c r="H95" i="60"/>
  <c r="I95" i="60" s="1"/>
  <c r="R94" i="60"/>
  <c r="S94" i="60" s="1"/>
  <c r="M94" i="60"/>
  <c r="N94" i="60" s="1"/>
  <c r="H94" i="60"/>
  <c r="I94" i="60" s="1"/>
  <c r="R93" i="60"/>
  <c r="S93" i="60" s="1"/>
  <c r="M93" i="60"/>
  <c r="N93" i="60" s="1"/>
  <c r="H93" i="60"/>
  <c r="R92" i="60"/>
  <c r="S92" i="60" s="1"/>
  <c r="M92" i="60"/>
  <c r="N92" i="60" s="1"/>
  <c r="H92" i="60"/>
  <c r="I92" i="60" s="1"/>
  <c r="R91" i="60"/>
  <c r="S91" i="60" s="1"/>
  <c r="M91" i="60"/>
  <c r="N91" i="60" s="1"/>
  <c r="H91" i="60"/>
  <c r="I91" i="60" s="1"/>
  <c r="R90" i="60"/>
  <c r="S90" i="60" s="1"/>
  <c r="M90" i="60"/>
  <c r="N90" i="60" s="1"/>
  <c r="H90" i="60"/>
  <c r="R89" i="60"/>
  <c r="S89" i="60" s="1"/>
  <c r="M89" i="60"/>
  <c r="N89" i="60" s="1"/>
  <c r="H89" i="60"/>
  <c r="I89" i="60" s="1"/>
  <c r="R175" i="59"/>
  <c r="S175" i="59" s="1"/>
  <c r="M175" i="59"/>
  <c r="N175" i="59" s="1"/>
  <c r="H175" i="59"/>
  <c r="I175" i="59" s="1"/>
  <c r="R174" i="59"/>
  <c r="S174" i="59" s="1"/>
  <c r="M174" i="59"/>
  <c r="N174" i="59" s="1"/>
  <c r="H174" i="59"/>
  <c r="R173" i="59"/>
  <c r="S173" i="59" s="1"/>
  <c r="M173" i="59"/>
  <c r="N173" i="59" s="1"/>
  <c r="H173" i="59"/>
  <c r="I173" i="59" s="1"/>
  <c r="R172" i="59"/>
  <c r="S172" i="59" s="1"/>
  <c r="M172" i="59"/>
  <c r="N172" i="59" s="1"/>
  <c r="H172" i="59"/>
  <c r="I172" i="59" s="1"/>
  <c r="R171" i="59"/>
  <c r="S171" i="59" s="1"/>
  <c r="M171" i="59"/>
  <c r="N171" i="59" s="1"/>
  <c r="H171" i="59"/>
  <c r="R170" i="59"/>
  <c r="S170" i="59" s="1"/>
  <c r="M170" i="59"/>
  <c r="N170" i="59" s="1"/>
  <c r="H170" i="59"/>
  <c r="R169" i="59"/>
  <c r="S169" i="59" s="1"/>
  <c r="M169" i="59"/>
  <c r="N169" i="59" s="1"/>
  <c r="H169" i="59"/>
  <c r="R168" i="59"/>
  <c r="S168" i="59" s="1"/>
  <c r="M168" i="59"/>
  <c r="N168" i="59" s="1"/>
  <c r="H168" i="59"/>
  <c r="I168" i="59" s="1"/>
  <c r="R96" i="59"/>
  <c r="S96" i="59" s="1"/>
  <c r="M96" i="59"/>
  <c r="N96" i="59" s="1"/>
  <c r="H96" i="59"/>
  <c r="R95" i="59"/>
  <c r="S95" i="59" s="1"/>
  <c r="M95" i="59"/>
  <c r="N95" i="59" s="1"/>
  <c r="H95" i="59"/>
  <c r="R94" i="59"/>
  <c r="S94" i="59" s="1"/>
  <c r="M94" i="59"/>
  <c r="N94" i="59" s="1"/>
  <c r="H94" i="59"/>
  <c r="I94" i="59" s="1"/>
  <c r="R93" i="59"/>
  <c r="S93" i="59" s="1"/>
  <c r="M93" i="59"/>
  <c r="N93" i="59" s="1"/>
  <c r="H93" i="59"/>
  <c r="R92" i="59"/>
  <c r="S92" i="59" s="1"/>
  <c r="M92" i="59"/>
  <c r="N92" i="59" s="1"/>
  <c r="H92" i="59"/>
  <c r="I92" i="59" s="1"/>
  <c r="R91" i="59"/>
  <c r="S91" i="59" s="1"/>
  <c r="M91" i="59"/>
  <c r="N91" i="59" s="1"/>
  <c r="H91" i="59"/>
  <c r="I91" i="59" s="1"/>
  <c r="R90" i="59"/>
  <c r="S90" i="59" s="1"/>
  <c r="M90" i="59"/>
  <c r="N90" i="59" s="1"/>
  <c r="H90" i="59"/>
  <c r="I90" i="59" s="1"/>
  <c r="R89" i="59"/>
  <c r="S89" i="59" s="1"/>
  <c r="M89" i="59"/>
  <c r="N89" i="59" s="1"/>
  <c r="H89" i="59"/>
  <c r="I89" i="59" s="1"/>
  <c r="R49" i="59"/>
  <c r="S49" i="59" s="1"/>
  <c r="R47" i="59"/>
  <c r="S47" i="59" s="1"/>
  <c r="M47" i="59"/>
  <c r="N47" i="59" s="1"/>
  <c r="H47" i="59"/>
  <c r="I47" i="59" s="1"/>
  <c r="R46" i="59"/>
  <c r="S46" i="59" s="1"/>
  <c r="M46" i="59"/>
  <c r="N46" i="59" s="1"/>
  <c r="H46" i="59"/>
  <c r="I46" i="59" s="1"/>
  <c r="S31" i="59"/>
  <c r="N31" i="59"/>
  <c r="I31" i="59"/>
  <c r="S30" i="59"/>
  <c r="N30" i="59"/>
  <c r="I30" i="59"/>
  <c r="S29" i="59"/>
  <c r="N29" i="59"/>
  <c r="I29" i="59"/>
  <c r="S28" i="59"/>
  <c r="N28" i="59"/>
  <c r="I28" i="59"/>
  <c r="S27" i="59"/>
  <c r="N27" i="59"/>
  <c r="I27" i="59"/>
  <c r="S26" i="59"/>
  <c r="N26" i="59"/>
  <c r="I26" i="59"/>
  <c r="S25" i="59"/>
  <c r="N25" i="59"/>
  <c r="I25" i="59"/>
  <c r="S24" i="59"/>
  <c r="N24" i="59"/>
  <c r="I24" i="59"/>
  <c r="S23" i="59"/>
  <c r="N23" i="59"/>
  <c r="I23" i="59"/>
  <c r="S22" i="59"/>
  <c r="N22" i="59"/>
  <c r="I22" i="59"/>
  <c r="S21" i="59"/>
  <c r="N21" i="59"/>
  <c r="I21" i="59"/>
  <c r="S20" i="59"/>
  <c r="N20" i="59"/>
  <c r="I20" i="59"/>
  <c r="S19" i="59"/>
  <c r="N19" i="59"/>
  <c r="I19" i="59"/>
  <c r="S18" i="59"/>
  <c r="N18" i="59"/>
  <c r="I18" i="59"/>
  <c r="S17" i="59"/>
  <c r="N17" i="59"/>
  <c r="I17" i="59"/>
  <c r="S16" i="59"/>
  <c r="N16" i="59"/>
  <c r="I16" i="59"/>
  <c r="S15" i="59"/>
  <c r="N15" i="59"/>
  <c r="I15" i="59"/>
  <c r="S14" i="59"/>
  <c r="N14" i="59"/>
  <c r="I14" i="59"/>
  <c r="S13" i="59"/>
  <c r="N13" i="59"/>
  <c r="I13" i="59"/>
  <c r="S11" i="59"/>
  <c r="N11" i="59"/>
  <c r="I11" i="59"/>
  <c r="S10" i="59"/>
  <c r="N10" i="59"/>
  <c r="I10" i="59"/>
  <c r="S9" i="59"/>
  <c r="N9" i="59"/>
  <c r="I9" i="59"/>
  <c r="R6" i="59"/>
  <c r="S6" i="59" s="1"/>
  <c r="M6" i="59"/>
  <c r="N6" i="59" s="1"/>
  <c r="H6" i="59"/>
  <c r="I6" i="59" s="1"/>
  <c r="S5" i="59"/>
  <c r="R4" i="59"/>
  <c r="S4" i="59" s="1"/>
  <c r="M4" i="59"/>
  <c r="N4" i="59" s="1"/>
  <c r="H4" i="59"/>
  <c r="I4" i="59" s="1"/>
  <c r="R3" i="59"/>
  <c r="S3" i="59" s="1"/>
  <c r="M3" i="59"/>
  <c r="N3" i="59" s="1"/>
  <c r="H3" i="59"/>
  <c r="I3" i="59" s="1"/>
  <c r="I173" i="66" l="1"/>
  <c r="I175" i="64"/>
  <c r="I291" i="63"/>
  <c r="I297" i="63"/>
  <c r="I213" i="63"/>
  <c r="I169" i="61"/>
  <c r="I96" i="59"/>
  <c r="I95" i="59"/>
  <c r="J44" i="59"/>
  <c r="E44" i="59"/>
  <c r="O44" i="59"/>
  <c r="O97" i="61"/>
  <c r="I94" i="66"/>
  <c r="I175" i="65"/>
  <c r="I172" i="62"/>
  <c r="I90" i="62"/>
  <c r="I92" i="62"/>
  <c r="I96" i="61"/>
  <c r="I171" i="60"/>
  <c r="I174" i="60"/>
  <c r="I96" i="60"/>
  <c r="I175" i="60"/>
  <c r="I170" i="60"/>
  <c r="I174" i="59"/>
  <c r="I93" i="59"/>
  <c r="I172" i="66"/>
  <c r="I169" i="65"/>
  <c r="I94" i="65"/>
  <c r="I96" i="64"/>
  <c r="I94" i="64"/>
  <c r="I216" i="63"/>
  <c r="I136" i="63"/>
  <c r="I218" i="63"/>
  <c r="I171" i="62"/>
  <c r="I174" i="61"/>
  <c r="I91" i="61"/>
  <c r="I171" i="61"/>
  <c r="I175" i="61"/>
  <c r="I169" i="60"/>
  <c r="I172" i="60"/>
  <c r="I93" i="60"/>
  <c r="I171" i="59"/>
  <c r="I170" i="59"/>
  <c r="N97" i="59"/>
  <c r="J176" i="59"/>
  <c r="I169" i="59"/>
  <c r="J245" i="60"/>
  <c r="S97" i="60"/>
  <c r="I90" i="61"/>
  <c r="O50" i="61"/>
  <c r="O245" i="61"/>
  <c r="J50" i="61"/>
  <c r="I95" i="61"/>
  <c r="E7" i="61"/>
  <c r="I173" i="62"/>
  <c r="J244" i="62"/>
  <c r="S96" i="62"/>
  <c r="O244" i="62"/>
  <c r="I89" i="62"/>
  <c r="I133" i="63"/>
  <c r="I295" i="63"/>
  <c r="I294" i="63"/>
  <c r="J298" i="63"/>
  <c r="J219" i="63"/>
  <c r="I292" i="63"/>
  <c r="I215" i="63"/>
  <c r="E7" i="63"/>
  <c r="O298" i="63"/>
  <c r="J367" i="63"/>
  <c r="J50" i="63"/>
  <c r="I95" i="64"/>
  <c r="I170" i="64"/>
  <c r="N176" i="64"/>
  <c r="I172" i="64"/>
  <c r="E50" i="64"/>
  <c r="I90" i="64"/>
  <c r="J50" i="64"/>
  <c r="I91" i="65"/>
  <c r="I172" i="65"/>
  <c r="J50" i="65"/>
  <c r="I173" i="65"/>
  <c r="I170" i="65"/>
  <c r="J245" i="65"/>
  <c r="O50" i="65"/>
  <c r="I90" i="65"/>
  <c r="I93" i="66"/>
  <c r="I169" i="66"/>
  <c r="I170" i="66"/>
  <c r="I96" i="66"/>
  <c r="E7" i="65"/>
  <c r="O7" i="65"/>
  <c r="J7" i="65"/>
  <c r="O50" i="64"/>
  <c r="O7" i="64"/>
  <c r="J7" i="63"/>
  <c r="J93" i="63"/>
  <c r="E93" i="63"/>
  <c r="O93" i="63"/>
  <c r="E49" i="62"/>
  <c r="O49" i="62"/>
  <c r="J7" i="62"/>
  <c r="O7" i="61"/>
  <c r="J50" i="60"/>
  <c r="J7" i="60"/>
  <c r="E7" i="59"/>
  <c r="I175" i="66"/>
  <c r="I90" i="66"/>
  <c r="I92" i="65"/>
  <c r="I169" i="64"/>
  <c r="I93" i="64"/>
  <c r="I212" i="63"/>
  <c r="I139" i="63"/>
  <c r="O288" i="63"/>
  <c r="S219" i="63"/>
  <c r="O219" i="63"/>
  <c r="E288" i="63"/>
  <c r="J288" i="63"/>
  <c r="N219" i="63"/>
  <c r="O50" i="63"/>
  <c r="E50" i="63"/>
  <c r="I168" i="62"/>
  <c r="I95" i="62"/>
  <c r="I90" i="60"/>
  <c r="E50" i="66"/>
  <c r="E7" i="66"/>
  <c r="S97" i="66"/>
  <c r="O97" i="66"/>
  <c r="J245" i="66"/>
  <c r="O7" i="66"/>
  <c r="N176" i="66"/>
  <c r="J176" i="66"/>
  <c r="O245" i="66"/>
  <c r="O166" i="66"/>
  <c r="S176" i="66"/>
  <c r="E245" i="66"/>
  <c r="J50" i="66"/>
  <c r="E166" i="66"/>
  <c r="N97" i="66"/>
  <c r="J97" i="66"/>
  <c r="J166" i="66"/>
  <c r="O176" i="66"/>
  <c r="N176" i="65"/>
  <c r="J176" i="65"/>
  <c r="E50" i="65"/>
  <c r="O176" i="65"/>
  <c r="E166" i="65"/>
  <c r="S97" i="65"/>
  <c r="O97" i="65"/>
  <c r="J166" i="65"/>
  <c r="O166" i="65"/>
  <c r="E245" i="65"/>
  <c r="N97" i="65"/>
  <c r="J97" i="65"/>
  <c r="S176" i="65"/>
  <c r="O245" i="65"/>
  <c r="O245" i="64"/>
  <c r="E166" i="64"/>
  <c r="E7" i="64"/>
  <c r="O97" i="64"/>
  <c r="S97" i="64"/>
  <c r="S176" i="64"/>
  <c r="O176" i="64"/>
  <c r="E245" i="64"/>
  <c r="J7" i="64"/>
  <c r="N97" i="64"/>
  <c r="J97" i="64"/>
  <c r="J245" i="64"/>
  <c r="J176" i="64"/>
  <c r="S140" i="63"/>
  <c r="O140" i="63"/>
  <c r="O7" i="63"/>
  <c r="J209" i="63"/>
  <c r="O209" i="63"/>
  <c r="E367" i="63"/>
  <c r="N140" i="63"/>
  <c r="J140" i="63"/>
  <c r="N298" i="63"/>
  <c r="S298" i="63"/>
  <c r="E209" i="63"/>
  <c r="O367" i="63"/>
  <c r="J49" i="62"/>
  <c r="O7" i="62"/>
  <c r="E165" i="62"/>
  <c r="E7" i="62"/>
  <c r="J165" i="62"/>
  <c r="O96" i="62"/>
  <c r="E244" i="62"/>
  <c r="N96" i="62"/>
  <c r="J96" i="62"/>
  <c r="O165" i="62"/>
  <c r="E166" i="61"/>
  <c r="J245" i="61"/>
  <c r="S176" i="61"/>
  <c r="O176" i="61"/>
  <c r="J166" i="61"/>
  <c r="O166" i="61"/>
  <c r="E50" i="61"/>
  <c r="N97" i="61"/>
  <c r="J7" i="61"/>
  <c r="S97" i="61"/>
  <c r="N176" i="61"/>
  <c r="E245" i="61"/>
  <c r="J176" i="61"/>
  <c r="J97" i="61"/>
  <c r="O7" i="60"/>
  <c r="O50" i="60"/>
  <c r="E7" i="60"/>
  <c r="N176" i="60"/>
  <c r="J176" i="60"/>
  <c r="S176" i="60"/>
  <c r="O176" i="60"/>
  <c r="O97" i="60"/>
  <c r="E166" i="60"/>
  <c r="E245" i="60"/>
  <c r="J166" i="60"/>
  <c r="E50" i="60"/>
  <c r="N97" i="60"/>
  <c r="J97" i="60"/>
  <c r="O166" i="60"/>
  <c r="O245" i="60"/>
  <c r="J7" i="59"/>
  <c r="J50" i="59"/>
  <c r="S97" i="59"/>
  <c r="O97" i="59"/>
  <c r="O50" i="59"/>
  <c r="O7" i="59"/>
  <c r="E50" i="59"/>
  <c r="E166" i="59"/>
  <c r="S176" i="59"/>
  <c r="N176" i="59"/>
  <c r="J166" i="59"/>
  <c r="O166" i="59"/>
  <c r="O176" i="59"/>
  <c r="E245" i="59"/>
  <c r="J97" i="59"/>
  <c r="J245" i="59"/>
  <c r="O245" i="59"/>
  <c r="I176" i="61" l="1"/>
  <c r="E97" i="59"/>
  <c r="I97" i="59"/>
  <c r="I176" i="60"/>
  <c r="E176" i="60"/>
  <c r="I176" i="66"/>
  <c r="I97" i="65"/>
  <c r="E219" i="63"/>
  <c r="I219" i="63"/>
  <c r="E298" i="63"/>
  <c r="E175" i="62"/>
  <c r="E176" i="61"/>
  <c r="I97" i="60"/>
  <c r="E176" i="59"/>
  <c r="I176" i="59"/>
  <c r="E97" i="60"/>
  <c r="I97" i="61"/>
  <c r="E97" i="61"/>
  <c r="O246" i="61"/>
  <c r="I175" i="62"/>
  <c r="O245" i="62"/>
  <c r="I96" i="62"/>
  <c r="J245" i="62"/>
  <c r="I298" i="63"/>
  <c r="E140" i="63"/>
  <c r="I176" i="64"/>
  <c r="I97" i="64"/>
  <c r="J247" i="64"/>
  <c r="E97" i="64"/>
  <c r="E176" i="65"/>
  <c r="I176" i="65"/>
  <c r="J247" i="65"/>
  <c r="E176" i="66"/>
  <c r="E97" i="66"/>
  <c r="J246" i="66"/>
  <c r="I97" i="66"/>
  <c r="O246" i="65"/>
  <c r="J246" i="65"/>
  <c r="O246" i="66"/>
  <c r="J247" i="66"/>
  <c r="E247" i="64"/>
  <c r="O247" i="64"/>
  <c r="O246" i="64"/>
  <c r="O369" i="63"/>
  <c r="J369" i="63"/>
  <c r="E369" i="63"/>
  <c r="O368" i="63"/>
  <c r="J368" i="63"/>
  <c r="J246" i="62"/>
  <c r="O246" i="62"/>
  <c r="E246" i="62"/>
  <c r="O247" i="61"/>
  <c r="E247" i="61"/>
  <c r="J247" i="60"/>
  <c r="J246" i="60"/>
  <c r="E247" i="60"/>
  <c r="O247" i="59"/>
  <c r="O246" i="59"/>
  <c r="J246" i="59"/>
  <c r="E247" i="59"/>
  <c r="E97" i="65"/>
  <c r="E176" i="64"/>
  <c r="I140" i="63"/>
  <c r="E96" i="62"/>
  <c r="O247" i="66"/>
  <c r="E247" i="66"/>
  <c r="E247" i="65"/>
  <c r="O247" i="65"/>
  <c r="J246" i="64"/>
  <c r="J247" i="61"/>
  <c r="J246" i="61"/>
  <c r="O246" i="60"/>
  <c r="O247" i="60"/>
  <c r="J247" i="59"/>
  <c r="E246" i="59" l="1"/>
  <c r="E368" i="63"/>
  <c r="E246" i="66"/>
  <c r="E246" i="64"/>
  <c r="E246" i="61"/>
  <c r="E246" i="60"/>
  <c r="E245" i="62"/>
  <c r="E246" i="65"/>
  <c r="R175" i="58"/>
  <c r="S175" i="58" s="1"/>
  <c r="R174" i="58"/>
  <c r="S174" i="58" s="1"/>
  <c r="R173" i="58"/>
  <c r="S173" i="58" s="1"/>
  <c r="R172" i="58"/>
  <c r="S172" i="58" s="1"/>
  <c r="R171" i="58"/>
  <c r="S171" i="58" s="1"/>
  <c r="R170" i="58"/>
  <c r="S170" i="58" s="1"/>
  <c r="R169" i="58"/>
  <c r="S169" i="58" s="1"/>
  <c r="R168" i="58"/>
  <c r="S168" i="58" s="1"/>
  <c r="R96" i="58"/>
  <c r="S96" i="58" s="1"/>
  <c r="R95" i="58"/>
  <c r="S95" i="58" s="1"/>
  <c r="R94" i="58"/>
  <c r="S94" i="58" s="1"/>
  <c r="R93" i="58"/>
  <c r="S93" i="58" s="1"/>
  <c r="R92" i="58"/>
  <c r="S92" i="58" s="1"/>
  <c r="R91" i="58"/>
  <c r="S91" i="58" s="1"/>
  <c r="R90" i="58"/>
  <c r="S90" i="58" s="1"/>
  <c r="R89" i="58"/>
  <c r="S89" i="58" s="1"/>
  <c r="M175" i="58"/>
  <c r="N175" i="58" s="1"/>
  <c r="M174" i="58"/>
  <c r="N174" i="58" s="1"/>
  <c r="M173" i="58"/>
  <c r="N173" i="58" s="1"/>
  <c r="M172" i="58"/>
  <c r="N172" i="58" s="1"/>
  <c r="M171" i="58"/>
  <c r="N171" i="58" s="1"/>
  <c r="M170" i="58"/>
  <c r="N170" i="58" s="1"/>
  <c r="M169" i="58"/>
  <c r="N169" i="58" s="1"/>
  <c r="M168" i="58"/>
  <c r="N168" i="58" s="1"/>
  <c r="M96" i="58"/>
  <c r="N96" i="58" s="1"/>
  <c r="M95" i="58"/>
  <c r="N95" i="58" s="1"/>
  <c r="M94" i="58"/>
  <c r="N94" i="58" s="1"/>
  <c r="M93" i="58"/>
  <c r="N93" i="58" s="1"/>
  <c r="M92" i="58"/>
  <c r="N92" i="58" s="1"/>
  <c r="M91" i="58"/>
  <c r="N91" i="58" s="1"/>
  <c r="M90" i="58"/>
  <c r="N90" i="58" s="1"/>
  <c r="M89" i="58"/>
  <c r="N89" i="58" s="1"/>
  <c r="H175" i="58"/>
  <c r="I175" i="58" s="1"/>
  <c r="H174" i="58"/>
  <c r="I174" i="58" s="1"/>
  <c r="H173" i="58"/>
  <c r="I173" i="58" s="1"/>
  <c r="H172" i="58"/>
  <c r="I172" i="58" s="1"/>
  <c r="H171" i="58"/>
  <c r="I171" i="58" s="1"/>
  <c r="H170" i="58"/>
  <c r="I170" i="58" s="1"/>
  <c r="H169" i="58"/>
  <c r="I169" i="58" s="1"/>
  <c r="H168" i="58"/>
  <c r="I168" i="58" s="1"/>
  <c r="H165" i="58"/>
  <c r="I165" i="58" s="1"/>
  <c r="H164" i="58"/>
  <c r="I164" i="58" s="1"/>
  <c r="H163" i="58"/>
  <c r="I163" i="58" s="1"/>
  <c r="H162" i="58"/>
  <c r="I162" i="58" s="1"/>
  <c r="H160" i="58"/>
  <c r="I160" i="58" s="1"/>
  <c r="H159" i="58"/>
  <c r="I159" i="58" s="1"/>
  <c r="H158" i="58"/>
  <c r="I158" i="58" s="1"/>
  <c r="H157" i="58"/>
  <c r="I157" i="58" s="1"/>
  <c r="H156" i="58"/>
  <c r="I156" i="58" s="1"/>
  <c r="H155" i="58"/>
  <c r="I155" i="58" s="1"/>
  <c r="H154" i="58"/>
  <c r="I154" i="58" s="1"/>
  <c r="H153" i="58"/>
  <c r="I153" i="58" s="1"/>
  <c r="H152" i="58"/>
  <c r="I152" i="58" s="1"/>
  <c r="H151" i="58"/>
  <c r="I151" i="58" s="1"/>
  <c r="H150" i="58"/>
  <c r="I150" i="58" s="1"/>
  <c r="H149" i="58"/>
  <c r="I149" i="58" s="1"/>
  <c r="H148" i="58"/>
  <c r="I148" i="58" s="1"/>
  <c r="H147" i="58"/>
  <c r="I147" i="58" s="1"/>
  <c r="H146" i="58"/>
  <c r="I146" i="58" s="1"/>
  <c r="H145" i="58"/>
  <c r="I145" i="58" s="1"/>
  <c r="H144" i="58"/>
  <c r="I144" i="58" s="1"/>
  <c r="H143" i="58"/>
  <c r="I143" i="58" s="1"/>
  <c r="H142" i="58"/>
  <c r="I142" i="58" s="1"/>
  <c r="H141" i="58"/>
  <c r="I141" i="58" s="1"/>
  <c r="H140" i="58"/>
  <c r="I140" i="58" s="1"/>
  <c r="H139" i="58"/>
  <c r="I139" i="58" s="1"/>
  <c r="H138" i="58"/>
  <c r="I138" i="58" s="1"/>
  <c r="H137" i="58"/>
  <c r="I137" i="58" s="1"/>
  <c r="H136" i="58"/>
  <c r="I136" i="58" s="1"/>
  <c r="H134" i="58"/>
  <c r="I134" i="58" s="1"/>
  <c r="H133" i="58"/>
  <c r="I133" i="58" s="1"/>
  <c r="H132" i="58"/>
  <c r="I132" i="58" s="1"/>
  <c r="H131" i="58"/>
  <c r="I131" i="58" s="1"/>
  <c r="H130" i="58"/>
  <c r="I130" i="58" s="1"/>
  <c r="H129" i="58"/>
  <c r="I129" i="58" s="1"/>
  <c r="H128" i="58"/>
  <c r="I128" i="58" s="1"/>
  <c r="H127" i="58"/>
  <c r="I127" i="58" s="1"/>
  <c r="H126" i="58"/>
  <c r="I126" i="58" s="1"/>
  <c r="H125" i="58"/>
  <c r="I125" i="58" s="1"/>
  <c r="H124" i="58"/>
  <c r="I124" i="58" s="1"/>
  <c r="H123" i="58"/>
  <c r="I123" i="58" s="1"/>
  <c r="H122" i="58"/>
  <c r="I122" i="58" s="1"/>
  <c r="H121" i="58"/>
  <c r="I121" i="58" s="1"/>
  <c r="H120" i="58"/>
  <c r="I120" i="58" s="1"/>
  <c r="H119" i="58"/>
  <c r="I119" i="58" s="1"/>
  <c r="H118" i="58"/>
  <c r="I118" i="58" s="1"/>
  <c r="H117" i="58"/>
  <c r="I117" i="58" s="1"/>
  <c r="H116" i="58"/>
  <c r="I116" i="58" s="1"/>
  <c r="H115" i="58"/>
  <c r="I115" i="58" s="1"/>
  <c r="H114" i="58"/>
  <c r="I114" i="58" s="1"/>
  <c r="H113" i="58"/>
  <c r="I113" i="58" s="1"/>
  <c r="H112" i="58"/>
  <c r="I112" i="58" s="1"/>
  <c r="H111" i="58"/>
  <c r="I111" i="58" s="1"/>
  <c r="H110" i="58"/>
  <c r="I110" i="58" s="1"/>
  <c r="H109" i="58"/>
  <c r="I109" i="58" s="1"/>
  <c r="H108" i="58"/>
  <c r="I108" i="58" s="1"/>
  <c r="H107" i="58"/>
  <c r="I107" i="58" s="1"/>
  <c r="H105" i="58"/>
  <c r="I105" i="58" s="1"/>
  <c r="H104" i="58"/>
  <c r="I104" i="58" s="1"/>
  <c r="H103" i="58"/>
  <c r="I103" i="58" s="1"/>
  <c r="H101" i="58"/>
  <c r="I101" i="58" s="1"/>
  <c r="H100" i="58"/>
  <c r="I100" i="58" s="1"/>
  <c r="H99" i="58"/>
  <c r="I99" i="58" s="1"/>
  <c r="H96" i="58"/>
  <c r="I96" i="58" s="1"/>
  <c r="H95" i="58"/>
  <c r="I95" i="58" s="1"/>
  <c r="H94" i="58"/>
  <c r="I94" i="58" s="1"/>
  <c r="H93" i="58"/>
  <c r="I93" i="58" s="1"/>
  <c r="H92" i="58"/>
  <c r="I92" i="58" s="1"/>
  <c r="H91" i="58"/>
  <c r="I91" i="58" s="1"/>
  <c r="H90" i="58"/>
  <c r="I90" i="58" s="1"/>
  <c r="H89" i="58"/>
  <c r="I89" i="58" s="1"/>
  <c r="H31" i="58"/>
  <c r="I31" i="58" s="1"/>
  <c r="H30" i="58"/>
  <c r="I30" i="58" s="1"/>
  <c r="H29" i="58"/>
  <c r="H28" i="58"/>
  <c r="I28" i="58" s="1"/>
  <c r="H27" i="58"/>
  <c r="I27" i="58" s="1"/>
  <c r="H26" i="58"/>
  <c r="I26" i="58" s="1"/>
  <c r="H25" i="58"/>
  <c r="I25" i="58" s="1"/>
  <c r="H24" i="58"/>
  <c r="I24" i="58" s="1"/>
  <c r="H23" i="58"/>
  <c r="I23" i="58" s="1"/>
  <c r="H22" i="58"/>
  <c r="I22" i="58" s="1"/>
  <c r="H21" i="58"/>
  <c r="I21" i="58" s="1"/>
  <c r="H20" i="58"/>
  <c r="I20" i="58" s="1"/>
  <c r="H19" i="58"/>
  <c r="I19" i="58" s="1"/>
  <c r="H18" i="58"/>
  <c r="I18" i="58" s="1"/>
  <c r="H17" i="58"/>
  <c r="I17" i="58" s="1"/>
  <c r="H16" i="58"/>
  <c r="I16" i="58" s="1"/>
  <c r="H15" i="58"/>
  <c r="I15" i="58" s="1"/>
  <c r="H14" i="58"/>
  <c r="I14" i="58" s="1"/>
  <c r="H13" i="58"/>
  <c r="I13" i="58" s="1"/>
  <c r="H11" i="58"/>
  <c r="I11" i="58" s="1"/>
  <c r="H10" i="58"/>
  <c r="I10" i="58" s="1"/>
  <c r="H9" i="58"/>
  <c r="I9" i="58" s="1"/>
  <c r="O97" i="58" l="1"/>
  <c r="J50" i="58"/>
  <c r="O7" i="58"/>
  <c r="F39" i="68" s="1"/>
  <c r="J7" i="58"/>
  <c r="F24" i="68" s="1"/>
  <c r="E7" i="58"/>
  <c r="O245" i="58"/>
  <c r="S97" i="58"/>
  <c r="O166" i="58"/>
  <c r="S176" i="58"/>
  <c r="O176" i="58"/>
  <c r="O50" i="58"/>
  <c r="J166" i="58"/>
  <c r="J245" i="58"/>
  <c r="N97" i="58"/>
  <c r="N176" i="58"/>
  <c r="J176" i="58"/>
  <c r="J97" i="58"/>
  <c r="E176" i="58"/>
  <c r="E166" i="58"/>
  <c r="I97" i="58"/>
  <c r="E97" i="58"/>
  <c r="I176" i="58"/>
  <c r="E50" i="58"/>
  <c r="L39" i="68" l="1"/>
  <c r="F48" i="68"/>
  <c r="L24" i="68"/>
  <c r="F33" i="68"/>
  <c r="O246" i="58"/>
  <c r="J246" i="58"/>
  <c r="E246" i="58"/>
  <c r="O247" i="58"/>
  <c r="J247" i="58"/>
  <c r="O39" i="68" l="1"/>
  <c r="O48" i="68" s="1"/>
  <c r="L48" i="68"/>
  <c r="L33" i="68"/>
  <c r="O24" i="68"/>
  <c r="O33" i="68" s="1"/>
  <c r="I29" i="58"/>
  <c r="E44" i="58" l="1"/>
  <c r="E247" i="58" s="1"/>
</calcChain>
</file>

<file path=xl/sharedStrings.xml><?xml version="1.0" encoding="utf-8"?>
<sst xmlns="http://schemas.openxmlformats.org/spreadsheetml/2006/main" count="5800" uniqueCount="245">
  <si>
    <t>Vehicle Charges</t>
  </si>
  <si>
    <t>S NO.</t>
  </si>
  <si>
    <t>Unit</t>
  </si>
  <si>
    <t>33KV Network (33kv feeders and 33/11KV PSS)  maintenance charges</t>
  </si>
  <si>
    <t>MON</t>
  </si>
  <si>
    <t>PSS operation charges</t>
  </si>
  <si>
    <t>Pole Erection charges including pole concreting work</t>
  </si>
  <si>
    <t>a. H Pole</t>
  </si>
  <si>
    <t>EA</t>
  </si>
  <si>
    <t>b. RS Joist pole</t>
  </si>
  <si>
    <t>Minor Civil Works including supply &amp; services</t>
  </si>
  <si>
    <t>CUM</t>
  </si>
  <si>
    <t>KG</t>
  </si>
  <si>
    <t>SQM</t>
  </si>
  <si>
    <t>Day</t>
  </si>
  <si>
    <t xml:space="preserve">Additional Hiring charges of DG set 3 phase, 5KVA per Day </t>
  </si>
  <si>
    <t>Additional Hiring charges of Water Pump 1 phase (2 HP) per Day</t>
  </si>
  <si>
    <t>Additional Hiring charges of Water Pump 3 phase (5HP) per Day</t>
  </si>
  <si>
    <t>Additional Hiring charges of Tata 709 Truck with 4 labour per Day</t>
  </si>
  <si>
    <t>Hiring charges of 60T crane for PTR erection/unloading at site</t>
  </si>
  <si>
    <t>Hiring charges of trailer considering 80 km to and fro distance</t>
  </si>
  <si>
    <t>Per km Hiring charges of trailer after  80 km</t>
  </si>
  <si>
    <t>KM</t>
  </si>
  <si>
    <t>Additional charges per km of MOC vehicle after completing 1700 Km</t>
  </si>
  <si>
    <t>kM</t>
  </si>
  <si>
    <t xml:space="preserve">Addl. Highly Skilled Manpower (Supervisor) </t>
  </si>
  <si>
    <t>ManDay</t>
  </si>
  <si>
    <t xml:space="preserve">Addl. Skilled  Manpower (L/M) </t>
  </si>
  <si>
    <t xml:space="preserve">Addl. Unskilled Manpower (Helper) </t>
  </si>
  <si>
    <t xml:space="preserve">Hiring charges of DG set 3 phase, 7.5 KVA/Day </t>
  </si>
  <si>
    <t xml:space="preserve">Hiring charges of DG set 3 phase, 10 to 25 KVA/Day </t>
  </si>
  <si>
    <t>Hiring charges of Water Pump 1 phase/Day</t>
  </si>
  <si>
    <t>Minor Civil Works</t>
  </si>
  <si>
    <t>Annual Qty</t>
  </si>
  <si>
    <t>e.Pole cooping charges for existing erected  poles</t>
  </si>
  <si>
    <t>c. WPB Pole (11 mtr. &amp; 13 Mtr)</t>
  </si>
  <si>
    <t>Hiring charges of Less than 40T crane for PTR erection/unloading at site</t>
  </si>
  <si>
    <t xml:space="preserve">a) Upto 20KM </t>
  </si>
  <si>
    <t xml:space="preserve">b) Upto 50KM </t>
  </si>
  <si>
    <t xml:space="preserve">c) &gt; 50KM </t>
  </si>
  <si>
    <t>Hiring of Man-lifter/Day for additional activities  for upto 4 Hrs.</t>
  </si>
  <si>
    <t>Hiring of Man-lifter/Day for additional activities  for upto 8 Hrs.</t>
  </si>
  <si>
    <t>Month</t>
  </si>
  <si>
    <t xml:space="preserve">Additional charges of existing vehicle / KM per vehicle to attend emergency </t>
  </si>
  <si>
    <t xml:space="preserve">Unit Price </t>
  </si>
  <si>
    <t>GST</t>
  </si>
  <si>
    <t xml:space="preserve">Unit Price (Rs) - All Inclusive </t>
  </si>
  <si>
    <t>Total Amount (Rs.)- All Inclusive</t>
  </si>
  <si>
    <t>Fabrication work (for tower and large structure)</t>
  </si>
  <si>
    <t>Per Ton</t>
  </si>
  <si>
    <t xml:space="preserve">KM </t>
  </si>
  <si>
    <t xml:space="preserve">Additional Services to attend emergency/ natural calamity </t>
  </si>
  <si>
    <t>Hiring of Boat capable to carry 5 people / 450 kg weight, with safety jackets &amp; lifeguard</t>
  </si>
  <si>
    <t>33 kV AMC &amp; PSS Operations</t>
  </si>
  <si>
    <t>11 kV AMC Operations</t>
  </si>
  <si>
    <t>Maintenance &amp; Breakdown Vehicle 12 Hrs Bolero (Non-AC) / Month upto 2000 KM</t>
  </si>
  <si>
    <t>Maintenance &amp; Breakdown Vehicle 12Hrs Bolero Camper (Non-AC) / Month upto 2000 KM</t>
  </si>
  <si>
    <t>Maintenance &amp; Breakdown Vehicle 24Hrs Bolero (Non-AC) / Month upto 1500 KM</t>
  </si>
  <si>
    <t xml:space="preserve">Additional Vehicles Running 12 Hrs Bolero - Non-AC (applicable for upto 1500 KM/Month) </t>
  </si>
  <si>
    <t xml:space="preserve">Additional Vehicles Running 12 Hrs Bolero - Non-AC (applicable for &gt;1500KM upto 2000 KM/Month) </t>
  </si>
  <si>
    <t xml:space="preserve">Additional Vehicles Running 12 Hrs Bolero - Non-AC (applicable for &gt;2000KM upto 2500 KM/Month) </t>
  </si>
  <si>
    <t xml:space="preserve">Additional Vehicles Running 12 Hrs Bolero - Non-AC (applicable for &gt;2500KM upto 3000 KM/Month) </t>
  </si>
  <si>
    <t xml:space="preserve">Additional Vehicles Running 24 Hrs Bolero - Non-AC (applicable for upto 1500 KM/Month) </t>
  </si>
  <si>
    <t>Total Fixed Cost (33 kV AMC &amp; PSS) - A</t>
  </si>
  <si>
    <t>Total Fixed Cost (11 KV Maintenance) - B</t>
  </si>
  <si>
    <t>Total Variable Cost (33 kV &amp; PSS) - A</t>
  </si>
  <si>
    <t>Total VAriable Cost (11 kV N/W) -B</t>
  </si>
  <si>
    <t>Total Variable Cost (A+B)</t>
  </si>
  <si>
    <t>Total Fixed Cost (33 kV , PSS &amp; 11 kV) - A+B</t>
  </si>
  <si>
    <t>2Wheeler (Bike) charges on Monthly basis (including fuel considering 2500km monthly)</t>
  </si>
  <si>
    <t xml:space="preserve"> 4Wheeler Vehicle (12 hours basis ) on Monthly basis upto 2500 kms- Bolero </t>
  </si>
  <si>
    <t xml:space="preserve"> 4Wheeler Vehicle (12 hours basis ) on Monthly basis upto 4000 KM- Bolero </t>
  </si>
  <si>
    <t xml:space="preserve"> 4Wheeler Vehicle(24 hours basis ) on Monthly basis with 2 Driver upto 3000kms- Bolero</t>
  </si>
  <si>
    <t>11 KV &amp; LT Network operation and maintenance charges</t>
  </si>
  <si>
    <t>DC Vehicle 12 hrs Bolero (Non-AC) / Month upto 2000 KM</t>
  </si>
  <si>
    <t>DC Manpower (1 skilled &amp; 1 unskilled)</t>
  </si>
  <si>
    <t xml:space="preserve">Additional Vehicles Running 24 Hrs Bolero - Non-AC (applicable for &gt;1500KM upto 2000 KM/Month) </t>
  </si>
  <si>
    <t xml:space="preserve">Additional Vehicles Running 24 Hrs Bolero - Non-AC (applicable for &gt;2000KM upto 2500 KM/Month) </t>
  </si>
  <si>
    <t xml:space="preserve">Additional Vehicles Running 24 Hrs Bolero - Non-AC (applicable for &gt;2500KM upto 3000 KM/Month) </t>
  </si>
  <si>
    <t xml:space="preserve">Additional Vehicles Running 24 Hrs Bolero - Non-AC (applicable for &gt;3000KM upto 3500 KM/Month) </t>
  </si>
  <si>
    <t>Services of Three Wheeler - Upto 50 KM per day  for Transportation of various items/ equipments</t>
  </si>
  <si>
    <t>Services of Three Wheeler -  per KM (applicable for above 50 KM per day )</t>
  </si>
  <si>
    <t>Services of Minitruck - Upto 50 KM per day for Transportation of various items/ equipments</t>
  </si>
  <si>
    <t>Services of Minitruck -  per KM (applicable for above 50 KM  per day )</t>
  </si>
  <si>
    <t>Services of Bolero Camper - Upto 50 KM per day for Transportation of various items/ equipments</t>
  </si>
  <si>
    <t>Services of Bolero Camper -  per KM (applicable for above 50 KM  per day )</t>
  </si>
  <si>
    <t>Services of Bolero Pick-up - Upto 50 KM per day for Transportation of various items/ equipments</t>
  </si>
  <si>
    <t>Services of Bolero Pick-up -  per KM (applicable for above 50 KM  per day )</t>
  </si>
  <si>
    <t>Services of TATA 407 - Upto 50 KM per day for Transportation of various items/ equipments</t>
  </si>
  <si>
    <t>Services of TATA 407-  per KM (applicable for above 50 KM per day )</t>
  </si>
  <si>
    <t>Services of TATA 709 - Upto 50 KM per day for Transportation of various items/ equipments</t>
  </si>
  <si>
    <t>Services of TATA 709 -  per KM (applicable for above 50 KM per day )</t>
  </si>
  <si>
    <t>Services of TATA 1109 - Upto 50 KM per day for Transportation of various items/ equipments</t>
  </si>
  <si>
    <t>Services of TATA 1109 -  per KM (applicable for above 50 KM per day )</t>
  </si>
  <si>
    <t>No.</t>
  </si>
  <si>
    <t>Hiring charges of Tractor/Day - Upto 50 KM per day  for Transportation of various items/ equipments</t>
  </si>
  <si>
    <t>Services of Tractor - per KM (applicable for above 50 KM per day )</t>
  </si>
  <si>
    <t>Cost of Crane/Day for activities not defined in scope of bidder  for upto 4 Hrs.</t>
  </si>
  <si>
    <t>Cost of Crane/Day for activities not defined in scope of bidder  for upto 8 Hrs.</t>
  </si>
  <si>
    <t>Cost of JCB/Day for activities not defined in scope of bidder  for upto 4 Hrs.</t>
  </si>
  <si>
    <t>Cost of JCB/Day for activities not defined in scope of bidder  for upto 8 Hrs.</t>
  </si>
  <si>
    <t>Cost of Hydra/Day for activities not defined in scope of bidder  for upto 4 Hrs.</t>
  </si>
  <si>
    <t>Cost of Hydra/Day for activities not defined in scope of bidder  for upto 8 Hrs.</t>
  </si>
  <si>
    <t>Cost of Pole Master/Day for activities not defined in scope of bidder  for upto 4 Hrs.</t>
  </si>
  <si>
    <t>Cost of Pole Master/Day for activities not defined in scope of bidder  for upto 8 Hrs.</t>
  </si>
  <si>
    <t>Additional FCC Office Rent Charges (including Smart-Phone with Sim Card provided to FCC  with per month Data Charges) at MC Area Along with motorcycle/bike Fuel charges for 3 Shifts.</t>
  </si>
  <si>
    <t>Additional FCC Office Rent Charges (including Smart-Phone with Sim Card provided to FCC  with per month Data Charges) at NAC Area Along with motorcycle/bike Fuel charges for 2 shifts</t>
  </si>
  <si>
    <t>Additional FCC Office Rent Charges (including Smart-Phone with Sim Card provided to FCC  with per month Data Charges) at Rural Area Along with motorcycle/bike Fuel charges for 1 shifts.</t>
  </si>
  <si>
    <t>Additional Bike / Motorcycle fuel charges (Only fuel &amp; maintenance charges)</t>
  </si>
  <si>
    <t>Poles No. Painting as per GIS Standards through Painter
(Paint will be provided in scope of bidder)</t>
  </si>
  <si>
    <t>Earthing PIT Painting as per TPSODL Standards through Painter
(Paint will be provided in scope of bidder)</t>
  </si>
  <si>
    <t>c. Providing and Laying Concreting (PCC-M15)
Providing and laying in position cement concrete of specified grade including the cost of centering and shuttering - All work up to plinth level as per cc-1:2:4 grade &amp; as with 20mm BHG metal per TPSODL Drawing. All necessary materials, excavations, removal of malba, are included in this scope.</t>
  </si>
  <si>
    <t>d. Providing Coping to existing support (PCC- M15)
BA has to provide Couping to the existing pole structre using CC-1:2:4 ratio with 20mm BHG metal &amp; curing for 7 days as per
TPSODL Drawing.Scope of work includes the shuttering and centering.BA will provide necessary Civil material &amp; Tools&amp; Tackle</t>
  </si>
  <si>
    <t>M3</t>
  </si>
  <si>
    <t>Charges for Erection of Poles(any size) including transporting the Pole  and pole will be erected using Crane/Hydra/Pole Master excluding concreting.</t>
  </si>
  <si>
    <t>Charges for Replacement of Poles(any size) including transporting the Pole and pole will be erected using Crane/Hydra/Pole Master excluding concreting.</t>
  </si>
  <si>
    <t>a. Laying PCC M20
Providing and laying Plain Cement Concrete (PCC) of proportion (1:1.5:3) in foudations and plinths using approved quality of cement, 20mm size hard crusher broken granite stone metal and screened, washed sharp sand for mortar of approved quality and from approved quarry, including hoisting, lowering, laying concrete, ramming, watering and curing etc. complete to required levels in layers not exceeding 15cm thick in each layer including cost, conveyance, loading, unloading, royalties and taxes, cess, of all materials &amp; cost of all labours, sundries, T&amp;P and all other machinaries required for the work etc., as directed by EIC</t>
  </si>
  <si>
    <t>d. Plastering work (upto 18mm)</t>
  </si>
  <si>
    <t>c. Brick Masonry work
Supply, laying &amp; fixing of 1st Class Fly Ash Brick for any types of work</t>
  </si>
  <si>
    <t>b. Reinforcement required for RCC
Providing and placing to correct line and level, in position,mixed reinforced cement concrete RCC of grade M20 with required slump at all levels upto ground floorslab including vibrating, curing, providing construction joints, leaving cut-outs/ pockets, placing of inserts/ embedments,
dewatering wherever necessary etc., complete all as per drawing ,but including cost of providing form work for all shapes and excluding the cost of providing reinforcement, inserts / embedments, as directed by the EIC</t>
  </si>
  <si>
    <t>f. Prov, binding and placing HYSD Bars 
Providing all the materials including binding wires, cleaning,
bending, cutting, hoisting, placing in position, lapping and binding
with 16 SWG annealed soft iron wire or tack welding reinforcement
steel for alltypes of RCC / Precast work irrespective of locations &amp;
levels all as per drawings including steel scaffolding, handling and
transporting from site stores, complete as directed by using High
yield strengthdeformed bars conforming to IS 1786 - HYSD Bars</t>
  </si>
  <si>
    <t xml:space="preserve">Hiring charges of Ferana  4 Hrs </t>
  </si>
  <si>
    <t xml:space="preserve">Hiring charges of Ferana  8Hrs </t>
  </si>
  <si>
    <t>Hiring charges of 80T-100T crane for PTR erection/unloading at site</t>
  </si>
  <si>
    <t>Major tree trimming (Forest /Major tree)
By engaging additional Manpower apart from the AMC Manpower</t>
  </si>
  <si>
    <t>a. Brick Masonry work
Supply, laying &amp; fixing of 1st Class Fly Ash Brick for any types of work</t>
  </si>
  <si>
    <t>b. Plastering work (upto 18mm)</t>
  </si>
  <si>
    <t>Year 1</t>
  </si>
  <si>
    <t>Division</t>
  </si>
  <si>
    <t>BED-1</t>
  </si>
  <si>
    <t>BED-2</t>
  </si>
  <si>
    <t>Year 3</t>
  </si>
  <si>
    <t>Year 2</t>
  </si>
  <si>
    <t>Anneuxure -I (33 kV AMC,  PSS &amp; 11 kV AMC Charges) for BED-1 &amp; BED-2 (Circle- CITY )</t>
  </si>
  <si>
    <t>BED-3</t>
  </si>
  <si>
    <t>GNED</t>
  </si>
  <si>
    <t>Anneuxure -I (33 kV AMC,  PSS &amp; 11 kV AMC Charges) for BED-3 &amp; GNED (Circle- CITY &amp; Berhampur )</t>
  </si>
  <si>
    <t>Anneuxure -I (33 kV AMC,  PSS &amp; 11 kV AMC Charges) for PSED &amp; HED (Circle- BERHAMPUR )</t>
  </si>
  <si>
    <t>PSED</t>
  </si>
  <si>
    <t>HED</t>
  </si>
  <si>
    <t>Anneuxure -I (33 kV AMC,  PSS &amp; 11 kV AMC Charges) for AED-1 &amp; AED-2 (Circle- ASKA )</t>
  </si>
  <si>
    <t>AED-1</t>
  </si>
  <si>
    <t>AED-2</t>
  </si>
  <si>
    <t>Anneuxure -I (33 kV AMC,  PSS &amp; 11 kV AMC Charges) for GSED &amp; PKED (Circle- Aska &amp; Rayagada )</t>
  </si>
  <si>
    <t>GSED</t>
  </si>
  <si>
    <t>PKED</t>
  </si>
  <si>
    <t>Anneuxure -I (33 kV AMC,  PSS &amp; 11 kV AMC Charges) for BNED, PED &amp; BOED (Circle- Bhanjanagar )</t>
  </si>
  <si>
    <t>BNED</t>
  </si>
  <si>
    <t>PED</t>
  </si>
  <si>
    <t>BOED</t>
  </si>
  <si>
    <t>Anneuxure -I (33 kV AMC,  PSS &amp; 11 kV AMC Charges) for RED &amp; GED (Circle- Rayagada )</t>
  </si>
  <si>
    <t>RED</t>
  </si>
  <si>
    <t>GED</t>
  </si>
  <si>
    <t>Anneuxure -I (33 kV AMC,  PSS &amp; 11 kV AMC Charges) for JED &amp; MED (Circle- Jeypore )</t>
  </si>
  <si>
    <t>JED</t>
  </si>
  <si>
    <t>MED</t>
  </si>
  <si>
    <t>Anneuxure -I (33 kV AMC,  PSS &amp; 11 kV AMC Charges) for KED &amp; NED (Circle- JEYPORE )</t>
  </si>
  <si>
    <t>KED</t>
  </si>
  <si>
    <t>NED</t>
  </si>
  <si>
    <t xml:space="preserve">EA </t>
  </si>
  <si>
    <t xml:space="preserve">Nomenclature ,sign writing and pain as per 5S standard  in each PSS (With supply of paint, thinner
 , brush and other assecorise etc.) </t>
  </si>
  <si>
    <t xml:space="preserve">Nomenclature ,sign writing and pain as per 5S standard  in each PSS 
(With supply of paint, thinner , brush and other accessories etc.) </t>
  </si>
  <si>
    <t>Supply of discharge rod as per TPSODL specification for PSS</t>
  </si>
  <si>
    <t>Addl. Skilled  Manpower</t>
  </si>
  <si>
    <t xml:space="preserve">Addl. Unskilled Manpower </t>
  </si>
  <si>
    <t xml:space="preserve">Addl. Skilled  Manpower </t>
  </si>
  <si>
    <t>MOC Bike ( including fuel considering average 1700km monthly running  &amp; statuatory)</t>
  </si>
  <si>
    <t>MOC Bike ( including fuel considering Average 1700km monthly running  &amp; statuatory)</t>
  </si>
  <si>
    <t>NOTE:</t>
  </si>
  <si>
    <r>
      <t>Ø</t>
    </r>
    <r>
      <rPr>
        <sz val="7"/>
        <color rgb="FF000000"/>
        <rFont val="Times New Roman"/>
        <family val="1"/>
      </rPr>
      <t xml:space="preserve">  </t>
    </r>
    <r>
      <rPr>
        <sz val="11"/>
        <color rgb="FF000000"/>
        <rFont val="Arial"/>
        <family val="2"/>
      </rPr>
      <t>Bidders are advised to quote in the tender only after completing the field survey.</t>
    </r>
  </si>
  <si>
    <r>
      <t>Ø</t>
    </r>
    <r>
      <rPr>
        <sz val="7"/>
        <color rgb="FF000000"/>
        <rFont val="Times New Roman"/>
        <family val="1"/>
      </rPr>
      <t xml:space="preserve">  </t>
    </r>
    <r>
      <rPr>
        <sz val="11"/>
        <color rgb="FF000000"/>
        <rFont val="Arial"/>
        <family val="2"/>
      </rPr>
      <t>The above Prices shall be for FOR TPSODL Site, inclusive of all taxes and scope of work as defined in this Tender.</t>
    </r>
  </si>
  <si>
    <r>
      <t>Ø</t>
    </r>
    <r>
      <rPr>
        <sz val="7"/>
        <color rgb="FF000000"/>
        <rFont val="Times New Roman"/>
        <family val="1"/>
      </rPr>
      <t xml:space="preserve">  </t>
    </r>
    <r>
      <rPr>
        <sz val="11"/>
        <color rgb="FF000000"/>
        <rFont val="Arial"/>
        <family val="2"/>
      </rPr>
      <t xml:space="preserve">The bids will be evaluated commercially on overall all-inclusive lowest cost for overall BoQ, as calculated in Schedule of Items [Annexure 1]. </t>
    </r>
  </si>
  <si>
    <r>
      <t>Ø</t>
    </r>
    <r>
      <rPr>
        <sz val="7"/>
        <color rgb="FF000000"/>
        <rFont val="Times New Roman"/>
        <family val="1"/>
      </rPr>
      <t xml:space="preserve">  </t>
    </r>
    <r>
      <rPr>
        <sz val="11"/>
        <color rgb="FF000000"/>
        <rFont val="Arial"/>
        <family val="2"/>
      </rPr>
      <t xml:space="preserve">Bidder has to mandatorily quote against each line items as per schedule of item [Annexure-I]. Failing to do so TPSODL may reject the bid. </t>
    </r>
  </si>
  <si>
    <r>
      <t>Ø</t>
    </r>
    <r>
      <rPr>
        <sz val="7"/>
        <color rgb="FF000000"/>
        <rFont val="Times New Roman"/>
        <family val="1"/>
      </rPr>
      <t xml:space="preserve">  </t>
    </r>
    <r>
      <rPr>
        <sz val="11"/>
        <color rgb="FF000000"/>
        <rFont val="Arial"/>
        <family val="2"/>
      </rPr>
      <t>Bidders shall strictly share the price bids in the shared format, in excel sheet as well as Signed PDF Copy of the same. Failing to do so, the bids are liable for rejection.</t>
    </r>
  </si>
  <si>
    <r>
      <t>Ø</t>
    </r>
    <r>
      <rPr>
        <sz val="7"/>
        <color rgb="FF000000"/>
        <rFont val="Times New Roman"/>
        <family val="1"/>
      </rPr>
      <t xml:space="preserve">  </t>
    </r>
    <r>
      <rPr>
        <sz val="11"/>
        <color rgb="FF000000"/>
        <rFont val="Arial"/>
        <family val="2"/>
      </rPr>
      <t xml:space="preserve">The bidder must fill each and every column of the format. Mentioning “extra/inclusive” in any of the column may lead for rejection of the price bid. </t>
    </r>
  </si>
  <si>
    <r>
      <t>Ø</t>
    </r>
    <r>
      <rPr>
        <sz val="7"/>
        <color rgb="FF000000"/>
        <rFont val="Times New Roman"/>
        <family val="1"/>
      </rPr>
      <t xml:space="preserve">  </t>
    </r>
    <r>
      <rPr>
        <sz val="11"/>
        <color rgb="FF000000"/>
        <rFont val="Arial"/>
        <family val="2"/>
      </rPr>
      <t>The quantity mentioned in the BoQ are for evaluation purpose only and may vary as per actual site requirement.</t>
    </r>
  </si>
  <si>
    <r>
      <t>Ø</t>
    </r>
    <r>
      <rPr>
        <sz val="7"/>
        <color theme="1"/>
        <rFont val="Times New Roman"/>
        <family val="1"/>
      </rPr>
      <t xml:space="preserve">  </t>
    </r>
    <r>
      <rPr>
        <sz val="11"/>
        <color rgb="FF000000"/>
        <rFont val="Arial"/>
        <family val="2"/>
      </rPr>
      <t xml:space="preserve">No cutting/ overwriting in the prices is permissible. </t>
    </r>
  </si>
  <si>
    <r>
      <t>Ø</t>
    </r>
    <r>
      <rPr>
        <sz val="7"/>
        <color rgb="FF000000"/>
        <rFont val="Times New Roman"/>
        <family val="1"/>
      </rPr>
      <t xml:space="preserve">  </t>
    </r>
    <r>
      <rPr>
        <sz val="11"/>
        <color rgb="FF000000"/>
        <rFont val="Arial"/>
        <family val="2"/>
      </rPr>
      <t xml:space="preserve">Business Associate shall pay and discharge all its obligations towards its employees and agents etc., for payment of their dues including wages, minimum wages as revised from time to time by the respective authorities, salaries, allowances, provident fund and Employees’ State Insurance Corporation contributions, </t>
    </r>
    <r>
      <rPr>
        <b/>
        <sz val="11"/>
        <color rgb="FF000000"/>
        <rFont val="Arial"/>
        <family val="2"/>
      </rPr>
      <t>gratuity</t>
    </r>
    <r>
      <rPr>
        <sz val="11"/>
        <color rgb="FF000000"/>
        <rFont val="Arial"/>
        <family val="2"/>
      </rPr>
      <t>, bonus or any other contractual or statutory or social security liabilities.</t>
    </r>
  </si>
  <si>
    <r>
      <t xml:space="preserve">TPSODL reserve the right to deduct an amount equivalent to the </t>
    </r>
    <r>
      <rPr>
        <b/>
        <sz val="11"/>
        <color theme="1"/>
        <rFont val="Arial"/>
        <family val="2"/>
      </rPr>
      <t>gratuity</t>
    </r>
    <r>
      <rPr>
        <sz val="11"/>
        <color theme="1"/>
        <rFont val="Arial"/>
        <family val="2"/>
      </rPr>
      <t xml:space="preserve"> component (excluding GST) of the deployed Service Provider/Business Associate workforce from each invoice. The said amount shall be retained by TPSODL and shall be reimbursed upon submission of a valid claim by the Service Provider/Business Associate employee to the Service Provider/Business Associate, subject to applicable statutory provisions. It will the responsibility of the Service Provider/Business Associate to inform and share a copy of the gratuity claim received from the employee to the relevant TPSODL within 5 working days of such receipt. The Service Provider/Business Associate shall be solely responsible for the payment of any interest or compensatory or penal amount over and above the principal gratuity amount. TPSODL reserve the right to reject reimbursement of the deducted gratuity amount in appropriate circumstances, including but not limited to instances where:</t>
    </r>
  </si>
  <si>
    <r>
      <t>a.</t>
    </r>
    <r>
      <rPr>
        <sz val="7"/>
        <color theme="1"/>
        <rFont val="Times New Roman"/>
        <family val="1"/>
      </rPr>
      <t xml:space="preserve"> </t>
    </r>
    <r>
      <rPr>
        <sz val="11"/>
        <color theme="1"/>
        <rFont val="Arial"/>
        <family val="2"/>
      </rPr>
      <t>The application/claim is not made under the relevant statutory format;</t>
    </r>
  </si>
  <si>
    <r>
      <t>b.</t>
    </r>
    <r>
      <rPr>
        <sz val="7"/>
        <color theme="1"/>
        <rFont val="Times New Roman"/>
        <family val="1"/>
      </rPr>
      <t xml:space="preserve"> </t>
    </r>
    <r>
      <rPr>
        <sz val="11"/>
        <color theme="1"/>
        <rFont val="Arial"/>
        <family val="2"/>
      </rPr>
      <t>The application/claim does not contain all the relevant information as mandated under the law;</t>
    </r>
  </si>
  <si>
    <r>
      <t>b)</t>
    </r>
    <r>
      <rPr>
        <sz val="11"/>
        <color theme="1"/>
        <rFont val="Arial"/>
        <family val="2"/>
      </rPr>
      <t>The employee is not entitled to gratuity under the law;</t>
    </r>
  </si>
  <si>
    <r>
      <t>c)</t>
    </r>
    <r>
      <rPr>
        <sz val="7"/>
        <color theme="1"/>
        <rFont val="Times New Roman"/>
        <family val="1"/>
      </rPr>
      <t xml:space="preserve"> </t>
    </r>
    <r>
      <rPr>
        <sz val="11"/>
        <color theme="1"/>
        <rFont val="Arial"/>
        <family val="2"/>
      </rPr>
      <t>The application/claim contains incorrect or false information;</t>
    </r>
  </si>
  <si>
    <r>
      <t>d)</t>
    </r>
    <r>
      <rPr>
        <sz val="11"/>
        <color theme="1"/>
        <rFont val="Arial"/>
        <family val="2"/>
      </rPr>
      <t>The application/claim is forged or fabricated;</t>
    </r>
  </si>
  <si>
    <r>
      <t>e)</t>
    </r>
    <r>
      <rPr>
        <sz val="11"/>
        <color theme="1"/>
        <rFont val="Arial"/>
        <family val="2"/>
      </rPr>
      <t xml:space="preserve">The application/claim of the employee is not shared with TPSODL within 5 working days from the date of the receipt of the application/claim by the Service Provider/Business Associate; </t>
    </r>
  </si>
  <si>
    <r>
      <t>f)</t>
    </r>
    <r>
      <rPr>
        <sz val="7"/>
        <color theme="1"/>
        <rFont val="Times New Roman"/>
        <family val="1"/>
      </rPr>
      <t xml:space="preserve">  </t>
    </r>
    <r>
      <rPr>
        <sz val="11"/>
        <color theme="1"/>
        <rFont val="Arial"/>
        <family val="2"/>
      </rPr>
      <t>Other instances as TPSODL deems fit.</t>
    </r>
  </si>
  <si>
    <t>S. No</t>
  </si>
  <si>
    <t xml:space="preserve">Name of Lot / Cluster </t>
  </si>
  <si>
    <t>Cluster No.</t>
  </si>
  <si>
    <t>Division-1</t>
  </si>
  <si>
    <t>Division-2</t>
  </si>
  <si>
    <t>A</t>
  </si>
  <si>
    <t>B</t>
  </si>
  <si>
    <t>C</t>
  </si>
  <si>
    <t>D</t>
  </si>
  <si>
    <t>E</t>
  </si>
  <si>
    <t>F</t>
  </si>
  <si>
    <t>TOTAL</t>
  </si>
  <si>
    <t>33KV Network (33kv feeders and 33/11KV PSS) - Maintenance Charges</t>
  </si>
  <si>
    <t>S. No.</t>
  </si>
  <si>
    <t>Manpower Cost</t>
  </si>
  <si>
    <t>PPE / Safety</t>
  </si>
  <si>
    <t>Tools &amp; Tackles</t>
  </si>
  <si>
    <t>GPA and Labour Licenses</t>
  </si>
  <si>
    <t>OH / Profit and Other Expenses (As per SOW)</t>
  </si>
  <si>
    <t>Total Without GST</t>
  </si>
  <si>
    <t>33KV Network (33kv feeders and 33/11KV PSS) - PSS Operation Charges</t>
  </si>
  <si>
    <t>Total</t>
  </si>
  <si>
    <t>11 KV &amp; LT Network O&amp;M - Maintenance Charges</t>
  </si>
  <si>
    <t xml:space="preserve">1st Year </t>
  </si>
  <si>
    <t xml:space="preserve">2nd Year </t>
  </si>
  <si>
    <t xml:space="preserve">3rd Year </t>
  </si>
  <si>
    <t>Lot-1</t>
  </si>
  <si>
    <t>Lot-2</t>
  </si>
  <si>
    <t>Lot-3</t>
  </si>
  <si>
    <t>Lot-4</t>
  </si>
  <si>
    <t>Lot-5</t>
  </si>
  <si>
    <t>Lot-6</t>
  </si>
  <si>
    <t>Lot-7</t>
  </si>
  <si>
    <t>Lot-8</t>
  </si>
  <si>
    <t>Lot-9</t>
  </si>
  <si>
    <t>TPSODL/OT/2026-27/2500001198</t>
  </si>
  <si>
    <t xml:space="preserve">Rate Contract for performance based 11 kV &amp; LT Network Maintenance &amp; Allied Work, 33 KV Network Maintenance and Operational Assistance of 33/11 kV Sub-Stations of TPSODL. </t>
  </si>
  <si>
    <t xml:space="preserve">Year -1 </t>
  </si>
  <si>
    <t>All Inclusive 
Fixed Cost (Rs.)</t>
  </si>
  <si>
    <t>All Inclusive 
Variable Cost (Rs.)</t>
  </si>
  <si>
    <t>Division-3</t>
  </si>
  <si>
    <t>All Inclusive 
Total Cost for 1st Year (Rs.)</t>
  </si>
  <si>
    <t>Lot Total</t>
  </si>
  <si>
    <t>G=A+D</t>
  </si>
  <si>
    <t>H=B+E</t>
  </si>
  <si>
    <t>I=C+F</t>
  </si>
  <si>
    <t>J=G+H+I</t>
  </si>
  <si>
    <t>NA</t>
  </si>
  <si>
    <t xml:space="preserve">Year -2 </t>
  </si>
  <si>
    <t xml:space="preserve">Year -3 </t>
  </si>
  <si>
    <t xml:space="preserve">Not to be filled by the bidder manually. The data shall be captured automatically once previous sheets are filled. </t>
  </si>
  <si>
    <t>To be filled by the bidder manually</t>
  </si>
  <si>
    <t xml:space="preserve"> 4Wheeler Vehicle (12 hours basis ) on Monthly basis upto 2500 KM-  Tata Magic </t>
  </si>
  <si>
    <t xml:space="preserve"> 4W Vehicle (12 hours basis ) on Monthly basis upto 4000 KM -  Tata Magic or Equivalent</t>
  </si>
  <si>
    <t>DC Vehicle 12 hrs Tata Magic (Non-AC) / Month upto 2000 KM</t>
  </si>
  <si>
    <t>Maintenance &amp; Breakdown Vehicle 12Hrs Tata Magic (Non-AC) / Month upto 2000 KM</t>
  </si>
  <si>
    <t>Services of Tata Magic - Upto 50 KM per day for Transportation of various items/ equipments</t>
  </si>
  <si>
    <t>Services of Tata Magic -  per KM (applicable for above 50 KM  per day )</t>
  </si>
  <si>
    <t xml:space="preserve"> 4W Vehicle (12 hours basis ) on Monthly basis upto 4000 KM -  Tata Magic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</si>
</sst>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0.00_);_(* \(#,##0.00\);_(* &quot;-&quot;??_);_(@_)"/>
    <numFmt numFmtId="165" formatCode="_ &quot;₹&quot;\ * #,##0_ ;_ &quot;₹&quot;\ * \-#,##0_ ;_ &quot;₹&quot;\ * &quot;-&quot;??_ ;_ @_ "/>
    <numFmt numFmtId="166" formatCode="_ * #,##0_ ;_ * \-#,##0_ ;_ * &quot;-&quot;??_ ;_ @_ "/>
  </numFmts>
  <fonts count="2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rgb="FF000000"/>
      <name val="Arial"/>
      <family val="2"/>
    </font>
    <font>
      <sz val="11"/>
      <color rgb="FF000000"/>
      <name val="Arial"/>
      <family val="2"/>
    </font>
    <font>
      <sz val="11"/>
      <color theme="1"/>
      <name val="Calibri"/>
      <family val="2"/>
      <scheme val="minor"/>
    </font>
    <font>
      <b/>
      <sz val="12"/>
      <color theme="1"/>
      <name val="Arial"/>
      <family val="2"/>
    </font>
    <font>
      <sz val="10"/>
      <color rgb="FF000000"/>
      <name val="Calibri"/>
      <family val="2"/>
      <scheme val="minor"/>
    </font>
    <font>
      <sz val="11"/>
      <color theme="1"/>
      <name val="Calibri"/>
      <family val="2"/>
      <scheme val="minor"/>
    </font>
    <font>
      <b/>
      <u/>
      <sz val="11"/>
      <color theme="1"/>
      <name val="Arial"/>
      <family val="2"/>
    </font>
    <font>
      <sz val="11"/>
      <color rgb="FF000000"/>
      <name val="Wingdings"/>
      <charset val="2"/>
    </font>
    <font>
      <sz val="7"/>
      <color rgb="FF000000"/>
      <name val="Times New Roman"/>
      <family val="1"/>
    </font>
    <font>
      <sz val="12"/>
      <color theme="1"/>
      <name val="Wingdings"/>
      <charset val="2"/>
    </font>
    <font>
      <sz val="7"/>
      <color theme="1"/>
      <name val="Times New Roman"/>
      <family val="1"/>
    </font>
    <font>
      <sz val="10"/>
      <color theme="1"/>
      <name val="Times New Roman"/>
      <family val="1"/>
    </font>
    <font>
      <sz val="12"/>
      <color rgb="FF000000"/>
      <name val="Wingdings"/>
      <charset val="2"/>
    </font>
    <font>
      <sz val="10"/>
      <color theme="1"/>
      <name val="Arial"/>
      <family val="2"/>
    </font>
    <font>
      <b/>
      <sz val="11"/>
      <color theme="1"/>
      <name val="Calibri"/>
      <family val="2"/>
      <scheme val="minor"/>
    </font>
    <font>
      <b/>
      <sz val="14"/>
      <color theme="1"/>
      <name val="Calibri"/>
      <family val="2"/>
      <scheme val="minor"/>
    </font>
    <font>
      <b/>
      <sz val="12"/>
      <color theme="1"/>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4"/>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s>
  <borders count="3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s>
  <cellStyleXfs count="25">
    <xf numFmtId="0" fontId="0" fillId="0" borderId="0"/>
    <xf numFmtId="9" fontId="11" fillId="0" borderId="0" applyFont="0" applyFill="0" applyBorder="0" applyAlignment="0" applyProtection="0"/>
    <xf numFmtId="164" fontId="1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5" fillId="0" borderId="0"/>
    <xf numFmtId="0" fontId="4" fillId="0" borderId="0"/>
    <xf numFmtId="0" fontId="1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4" fontId="14"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3" fontId="1" fillId="0" borderId="0" applyFont="0" applyFill="0" applyBorder="0" applyAlignment="0" applyProtection="0"/>
  </cellStyleXfs>
  <cellXfs count="259">
    <xf numFmtId="0" fontId="0" fillId="0" borderId="0" xfId="0"/>
    <xf numFmtId="0" fontId="7" fillId="0" borderId="0" xfId="0" applyFont="1"/>
    <xf numFmtId="0" fontId="8" fillId="0" borderId="4" xfId="0" applyFont="1" applyBorder="1" applyAlignment="1">
      <alignment horizontal="center" vertical="center"/>
    </xf>
    <xf numFmtId="0" fontId="10"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7" fillId="0" borderId="0" xfId="0" applyFont="1" applyAlignment="1">
      <alignment wrapText="1"/>
    </xf>
    <xf numFmtId="0" fontId="12" fillId="0" borderId="1" xfId="0" applyFont="1" applyBorder="1" applyAlignment="1">
      <alignment vertical="center"/>
    </xf>
    <xf numFmtId="0" fontId="10" fillId="5" borderId="4" xfId="0" applyFont="1" applyFill="1" applyBorder="1" applyAlignment="1">
      <alignment horizontal="center" vertical="center" wrapText="1"/>
    </xf>
    <xf numFmtId="0" fontId="7" fillId="5" borderId="0" xfId="0" applyFont="1" applyFill="1"/>
    <xf numFmtId="0" fontId="10" fillId="0" borderId="4" xfId="10" applyFont="1" applyBorder="1" applyAlignment="1">
      <alignment horizontal="center" vertical="center" wrapText="1"/>
    </xf>
    <xf numFmtId="0" fontId="8" fillId="0" borderId="4" xfId="0" applyFont="1" applyBorder="1" applyAlignment="1">
      <alignment horizontal="right" vertical="center" wrapText="1"/>
    </xf>
    <xf numFmtId="0" fontId="8" fillId="0" borderId="4" xfId="0" applyFont="1" applyBorder="1" applyAlignment="1" applyProtection="1">
      <alignment horizontal="right" vertical="center" wrapText="1"/>
      <protection locked="0"/>
    </xf>
    <xf numFmtId="0" fontId="7" fillId="0" borderId="4" xfId="0" applyFont="1" applyBorder="1" applyAlignment="1">
      <alignment horizontal="right" vertical="center"/>
    </xf>
    <xf numFmtId="0" fontId="7" fillId="0" borderId="0" xfId="0" applyFont="1" applyAlignment="1" applyProtection="1">
      <alignment horizontal="right"/>
      <protection locked="0"/>
    </xf>
    <xf numFmtId="0" fontId="7" fillId="0" borderId="0" xfId="0" applyFont="1" applyAlignment="1">
      <alignment horizontal="right"/>
    </xf>
    <xf numFmtId="0" fontId="7" fillId="0" borderId="4" xfId="14" applyFont="1" applyBorder="1"/>
    <xf numFmtId="0" fontId="7" fillId="0" borderId="0" xfId="0" applyFont="1" applyAlignment="1">
      <alignment horizontal="left" wrapText="1"/>
    </xf>
    <xf numFmtId="0" fontId="12" fillId="0" borderId="2" xfId="0" applyFont="1" applyBorder="1" applyAlignment="1">
      <alignment horizontal="left" vertical="center"/>
    </xf>
    <xf numFmtId="0" fontId="10" fillId="0" borderId="4" xfId="14" applyFont="1" applyBorder="1" applyAlignment="1">
      <alignment horizontal="center" vertical="center" wrapText="1"/>
    </xf>
    <xf numFmtId="0" fontId="10" fillId="0" borderId="4" xfId="14" applyFont="1" applyBorder="1" applyAlignment="1">
      <alignment horizontal="center" vertical="center"/>
    </xf>
    <xf numFmtId="0" fontId="9" fillId="0" borderId="4" xfId="14" applyFont="1" applyBorder="1" applyAlignment="1">
      <alignment horizontal="center" vertical="center" wrapText="1"/>
    </xf>
    <xf numFmtId="0" fontId="7" fillId="0" borderId="4" xfId="14" applyFont="1" applyBorder="1" applyAlignment="1">
      <alignment vertical="center"/>
    </xf>
    <xf numFmtId="0" fontId="9" fillId="0" borderId="4" xfId="14" applyFont="1" applyBorder="1" applyAlignment="1">
      <alignment vertical="center" wrapText="1"/>
    </xf>
    <xf numFmtId="0" fontId="8" fillId="0" borderId="4" xfId="14" applyFont="1" applyBorder="1" applyAlignment="1">
      <alignment vertical="center"/>
    </xf>
    <xf numFmtId="0" fontId="9" fillId="0" borderId="3" xfId="14" applyFont="1" applyBorder="1" applyAlignment="1">
      <alignment horizontal="left" vertical="center" wrapText="1"/>
    </xf>
    <xf numFmtId="0" fontId="9" fillId="2" borderId="4" xfId="14" applyFont="1" applyFill="1" applyBorder="1" applyAlignment="1">
      <alignment horizontal="center" vertical="center" wrapText="1"/>
    </xf>
    <xf numFmtId="0" fontId="10" fillId="5" borderId="4" xfId="0" applyFont="1" applyFill="1" applyBorder="1" applyAlignment="1">
      <alignment horizontal="center" vertical="center"/>
    </xf>
    <xf numFmtId="0" fontId="9" fillId="6" borderId="3" xfId="14" applyFont="1" applyFill="1" applyBorder="1" applyAlignment="1">
      <alignment horizontal="left" vertical="center" wrapText="1"/>
    </xf>
    <xf numFmtId="0" fontId="9" fillId="6" borderId="4" xfId="0" applyFont="1" applyFill="1" applyBorder="1" applyAlignment="1">
      <alignment horizontal="left" vertical="center"/>
    </xf>
    <xf numFmtId="0" fontId="9" fillId="7" borderId="4"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8" borderId="3" xfId="14" applyFont="1" applyFill="1" applyBorder="1" applyAlignment="1">
      <alignment horizontal="left" vertical="center" wrapText="1"/>
    </xf>
    <xf numFmtId="0" fontId="10" fillId="8" borderId="3" xfId="14" applyFont="1" applyFill="1" applyBorder="1" applyAlignment="1">
      <alignment horizontal="left" vertical="center" wrapText="1"/>
    </xf>
    <xf numFmtId="0" fontId="10" fillId="8" borderId="3" xfId="0" applyFont="1" applyFill="1" applyBorder="1" applyAlignment="1">
      <alignment vertical="center" wrapText="1"/>
    </xf>
    <xf numFmtId="0" fontId="9" fillId="8" borderId="4" xfId="0" applyFont="1" applyFill="1" applyBorder="1" applyAlignment="1">
      <alignment vertical="center" wrapText="1"/>
    </xf>
    <xf numFmtId="0" fontId="10" fillId="8" borderId="4" xfId="0" applyFont="1" applyFill="1" applyBorder="1" applyAlignment="1">
      <alignment vertical="center" wrapText="1"/>
    </xf>
    <xf numFmtId="0" fontId="10" fillId="8" borderId="3"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7" fillId="8" borderId="3" xfId="14" applyFont="1" applyFill="1" applyBorder="1" applyAlignment="1">
      <alignment horizontal="left" vertical="center" wrapText="1"/>
    </xf>
    <xf numFmtId="0" fontId="7" fillId="8" borderId="3" xfId="14" applyFont="1" applyFill="1" applyBorder="1" applyAlignment="1">
      <alignment horizontal="left" vertical="center"/>
    </xf>
    <xf numFmtId="0" fontId="10" fillId="8" borderId="4" xfId="0" applyFont="1" applyFill="1" applyBorder="1" applyAlignment="1">
      <alignment horizontal="left" vertical="center"/>
    </xf>
    <xf numFmtId="0" fontId="9" fillId="8" borderId="4"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0" fillId="8" borderId="4" xfId="0" applyFont="1" applyFill="1" applyBorder="1" applyAlignment="1">
      <alignment horizontal="center" vertical="center" wrapText="1"/>
    </xf>
    <xf numFmtId="9" fontId="8" fillId="0" borderId="4" xfId="0" applyNumberFormat="1" applyFont="1" applyBorder="1" applyAlignment="1">
      <alignment horizontal="right" vertical="center" wrapText="1"/>
    </xf>
    <xf numFmtId="0" fontId="9" fillId="11" borderId="4" xfId="0" applyFont="1" applyFill="1" applyBorder="1" applyAlignment="1">
      <alignment horizontal="center" vertical="center" wrapText="1"/>
    </xf>
    <xf numFmtId="0" fontId="8" fillId="11" borderId="4" xfId="0" applyFont="1" applyFill="1" applyBorder="1" applyAlignment="1" applyProtection="1">
      <alignment horizontal="center" vertical="center" wrapText="1"/>
      <protection locked="0"/>
    </xf>
    <xf numFmtId="0" fontId="8" fillId="11" borderId="4" xfId="0" applyFont="1" applyFill="1" applyBorder="1" applyAlignment="1">
      <alignment horizontal="center" vertical="center" wrapText="1"/>
    </xf>
    <xf numFmtId="0" fontId="7" fillId="4" borderId="1" xfId="0" applyFont="1" applyFill="1" applyBorder="1" applyAlignment="1">
      <alignment horizontal="center" vertical="center"/>
    </xf>
    <xf numFmtId="0" fontId="12" fillId="0" borderId="2" xfId="0" applyFont="1" applyBorder="1" applyAlignment="1">
      <alignment vertical="center"/>
    </xf>
    <xf numFmtId="0" fontId="7" fillId="0" borderId="3" xfId="14" applyFont="1" applyBorder="1"/>
    <xf numFmtId="0" fontId="7" fillId="6" borderId="0" xfId="0" applyFont="1" applyFill="1" applyAlignment="1">
      <alignment vertical="center"/>
    </xf>
    <xf numFmtId="0" fontId="9" fillId="6" borderId="4" xfId="0" applyFont="1" applyFill="1" applyBorder="1" applyAlignment="1">
      <alignment horizontal="left" vertical="center" wrapText="1"/>
    </xf>
    <xf numFmtId="0" fontId="7" fillId="6" borderId="0" xfId="0" applyFont="1" applyFill="1" applyAlignment="1">
      <alignment wrapText="1"/>
    </xf>
    <xf numFmtId="0" fontId="10" fillId="6" borderId="4" xfId="14" applyFont="1" applyFill="1" applyBorder="1" applyAlignment="1">
      <alignment horizontal="center" vertical="center"/>
    </xf>
    <xf numFmtId="0" fontId="9" fillId="9" borderId="4" xfId="14" applyFont="1" applyFill="1" applyBorder="1" applyAlignment="1">
      <alignment horizontal="left" vertical="center" wrapText="1"/>
    </xf>
    <xf numFmtId="0" fontId="9" fillId="6" borderId="9" xfId="14" applyFont="1" applyFill="1" applyBorder="1" applyAlignment="1">
      <alignment horizontal="left" vertical="center" wrapText="1"/>
    </xf>
    <xf numFmtId="0" fontId="7" fillId="9" borderId="4" xfId="0" applyFont="1" applyFill="1" applyBorder="1" applyAlignment="1">
      <alignment wrapText="1"/>
    </xf>
    <xf numFmtId="0" fontId="9" fillId="7" borderId="13" xfId="14" applyFont="1" applyFill="1" applyBorder="1" applyAlignment="1">
      <alignment horizontal="left" vertical="center" wrapText="1"/>
    </xf>
    <xf numFmtId="0" fontId="7" fillId="7" borderId="4" xfId="0" applyFont="1" applyFill="1" applyBorder="1" applyAlignment="1">
      <alignment wrapText="1"/>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3" borderId="4" xfId="0" applyFont="1" applyFill="1" applyBorder="1" applyAlignment="1" applyProtection="1">
      <alignment horizontal="center" vertical="center" wrapText="1"/>
      <protection locked="0"/>
    </xf>
    <xf numFmtId="0" fontId="8" fillId="12" borderId="4"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8" fillId="12" borderId="4" xfId="0" applyFont="1" applyFill="1" applyBorder="1" applyAlignment="1" applyProtection="1">
      <alignment horizontal="center" vertical="center" wrapText="1"/>
      <protection locked="0"/>
    </xf>
    <xf numFmtId="0" fontId="9" fillId="2" borderId="4" xfId="0" applyFont="1" applyFill="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8" fillId="3" borderId="4"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12" fillId="0" borderId="2" xfId="0" applyFont="1" applyBorder="1" applyAlignment="1">
      <alignment horizontal="left" vertical="center" wrapText="1"/>
    </xf>
    <xf numFmtId="0" fontId="8"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4" xfId="14"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1" fontId="8" fillId="11" borderId="4" xfId="0" applyNumberFormat="1" applyFont="1" applyFill="1" applyBorder="1" applyAlignment="1">
      <alignment horizontal="center" vertical="center" wrapText="1"/>
    </xf>
    <xf numFmtId="1" fontId="8" fillId="0" borderId="4" xfId="0" applyNumberFormat="1" applyFont="1" applyBorder="1" applyAlignment="1">
      <alignment horizontal="right" vertical="center" wrapText="1"/>
    </xf>
    <xf numFmtId="1" fontId="7" fillId="0" borderId="4" xfId="0" applyNumberFormat="1" applyFont="1" applyBorder="1" applyAlignment="1">
      <alignment horizontal="right" vertical="center"/>
    </xf>
    <xf numFmtId="1" fontId="8" fillId="0" borderId="4" xfId="0" applyNumberFormat="1" applyFont="1" applyBorder="1" applyAlignment="1">
      <alignment horizontal="center" vertical="center" wrapText="1"/>
    </xf>
    <xf numFmtId="1" fontId="7" fillId="0" borderId="4" xfId="0" applyNumberFormat="1" applyFont="1" applyBorder="1" applyAlignment="1">
      <alignment horizontal="center" vertical="center"/>
    </xf>
    <xf numFmtId="1" fontId="7" fillId="0" borderId="4" xfId="14" applyNumberFormat="1" applyFont="1" applyBorder="1" applyAlignment="1">
      <alignment horizontal="center" vertical="center"/>
    </xf>
    <xf numFmtId="1" fontId="7" fillId="0" borderId="0" xfId="0" applyNumberFormat="1" applyFont="1" applyAlignment="1">
      <alignment horizontal="center" vertical="center"/>
    </xf>
    <xf numFmtId="1" fontId="7" fillId="0" borderId="4" xfId="0" applyNumberFormat="1" applyFont="1" applyBorder="1" applyAlignment="1" applyProtection="1">
      <alignment horizontal="center" vertical="center"/>
      <protection locked="0"/>
    </xf>
    <xf numFmtId="3" fontId="7" fillId="0" borderId="4" xfId="0" applyNumberFormat="1" applyFont="1" applyBorder="1" applyAlignment="1" applyProtection="1">
      <alignment horizontal="center" vertical="center"/>
      <protection locked="0"/>
    </xf>
    <xf numFmtId="0" fontId="10" fillId="0" borderId="4" xfId="14" applyFont="1" applyFill="1" applyBorder="1" applyAlignment="1">
      <alignment horizontal="center" vertical="center"/>
    </xf>
    <xf numFmtId="1" fontId="7" fillId="0" borderId="4" xfId="14" applyNumberFormat="1" applyFont="1" applyBorder="1" applyAlignment="1" applyProtection="1">
      <alignment horizontal="center" vertical="center"/>
      <protection locked="0"/>
    </xf>
    <xf numFmtId="1" fontId="7" fillId="5" borderId="4" xfId="13" applyNumberFormat="1" applyFont="1" applyFill="1" applyBorder="1" applyAlignment="1" applyProtection="1">
      <alignment horizontal="center" vertical="center"/>
      <protection locked="0"/>
    </xf>
    <xf numFmtId="9" fontId="8" fillId="0" borderId="4" xfId="0" applyNumberFormat="1" applyFont="1" applyBorder="1" applyAlignment="1">
      <alignment horizontal="center" vertical="center" wrapText="1"/>
    </xf>
    <xf numFmtId="0" fontId="7" fillId="0" borderId="4" xfId="0" applyFont="1" applyBorder="1" applyAlignment="1" applyProtection="1">
      <alignment horizontal="center"/>
      <protection locked="0"/>
    </xf>
    <xf numFmtId="0" fontId="7" fillId="0" borderId="4" xfId="14" applyFont="1" applyBorder="1" applyAlignment="1">
      <alignment horizontal="center" vertical="center"/>
    </xf>
    <xf numFmtId="0" fontId="7" fillId="0" borderId="0" xfId="0" applyFont="1" applyAlignment="1">
      <alignment horizontal="center" wrapText="1"/>
    </xf>
    <xf numFmtId="0" fontId="7" fillId="0" borderId="0" xfId="0" applyFont="1" applyAlignment="1" applyProtection="1">
      <alignment horizontal="center"/>
      <protection locked="0"/>
    </xf>
    <xf numFmtId="1" fontId="8" fillId="3" borderId="4" xfId="0" applyNumberFormat="1" applyFont="1" applyFill="1" applyBorder="1" applyAlignment="1">
      <alignment horizontal="center" vertical="center" wrapText="1"/>
    </xf>
    <xf numFmtId="1" fontId="8" fillId="12" borderId="4" xfId="0" applyNumberFormat="1" applyFont="1" applyFill="1" applyBorder="1" applyAlignment="1">
      <alignment horizontal="center" vertical="center" wrapText="1"/>
    </xf>
    <xf numFmtId="1" fontId="8" fillId="11" borderId="4" xfId="0" applyNumberFormat="1" applyFont="1" applyFill="1" applyBorder="1" applyAlignment="1" applyProtection="1">
      <alignment horizontal="center" vertical="center" wrapText="1"/>
      <protection locked="0"/>
    </xf>
    <xf numFmtId="1" fontId="8" fillId="0" borderId="4" xfId="0" applyNumberFormat="1" applyFont="1" applyBorder="1" applyAlignment="1" applyProtection="1">
      <alignment horizontal="center" vertical="center" wrapText="1"/>
      <protection locked="0"/>
    </xf>
    <xf numFmtId="1" fontId="7" fillId="0" borderId="0" xfId="0" applyNumberFormat="1" applyFont="1" applyAlignment="1" applyProtection="1">
      <alignment horizontal="center" vertical="center"/>
      <protection locked="0"/>
    </xf>
    <xf numFmtId="1" fontId="8" fillId="3" borderId="4" xfId="0" applyNumberFormat="1" applyFont="1" applyFill="1" applyBorder="1" applyAlignment="1" applyProtection="1">
      <alignment horizontal="center" vertical="center" wrapText="1"/>
      <protection locked="0"/>
    </xf>
    <xf numFmtId="1" fontId="8" fillId="12" borderId="4" xfId="0" applyNumberFormat="1" applyFont="1" applyFill="1" applyBorder="1" applyAlignment="1" applyProtection="1">
      <alignment horizontal="center" vertical="center" wrapText="1"/>
      <protection locked="0"/>
    </xf>
    <xf numFmtId="9" fontId="8" fillId="11" borderId="4" xfId="0" applyNumberFormat="1" applyFont="1" applyFill="1" applyBorder="1" applyAlignment="1">
      <alignment horizontal="center" vertical="center" wrapText="1"/>
    </xf>
    <xf numFmtId="9" fontId="7" fillId="0" borderId="4" xfId="0" applyNumberFormat="1" applyFont="1" applyBorder="1" applyAlignment="1">
      <alignment horizontal="center" vertical="center"/>
    </xf>
    <xf numFmtId="9" fontId="7" fillId="0" borderId="4" xfId="14" applyNumberFormat="1" applyFont="1" applyBorder="1" applyAlignment="1">
      <alignment horizontal="center" vertical="center"/>
    </xf>
    <xf numFmtId="9" fontId="7" fillId="0" borderId="0" xfId="0" applyNumberFormat="1" applyFont="1" applyAlignment="1">
      <alignment horizontal="center" vertical="center"/>
    </xf>
    <xf numFmtId="9" fontId="8" fillId="3" borderId="4" xfId="0" applyNumberFormat="1" applyFont="1" applyFill="1" applyBorder="1" applyAlignment="1">
      <alignment horizontal="center" vertical="center" wrapText="1"/>
    </xf>
    <xf numFmtId="9" fontId="8" fillId="12" borderId="4" xfId="0" applyNumberFormat="1" applyFont="1" applyFill="1" applyBorder="1" applyAlignment="1">
      <alignment horizontal="center" vertical="center" wrapText="1"/>
    </xf>
    <xf numFmtId="0" fontId="9" fillId="0" borderId="4" xfId="14" applyFont="1" applyBorder="1" applyAlignment="1">
      <alignment horizontal="left" vertical="center" wrapText="1"/>
    </xf>
    <xf numFmtId="0" fontId="7" fillId="5" borderId="0" xfId="0" applyFont="1" applyFill="1" applyAlignment="1">
      <alignment horizontal="center" vertical="center"/>
    </xf>
    <xf numFmtId="0" fontId="9" fillId="0" borderId="4" xfId="0" applyFont="1" applyBorder="1" applyAlignment="1">
      <alignment horizontal="center" vertical="center" wrapText="1"/>
    </xf>
    <xf numFmtId="2" fontId="8" fillId="0" borderId="4" xfId="0" applyNumberFormat="1" applyFont="1" applyBorder="1" applyAlignment="1">
      <alignment horizontal="center" vertical="center" wrapText="1"/>
    </xf>
    <xf numFmtId="1" fontId="9" fillId="2"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1" fontId="8" fillId="0" borderId="4" xfId="0" applyNumberFormat="1" applyFont="1" applyFill="1" applyBorder="1" applyAlignment="1" applyProtection="1">
      <alignment horizontal="center" vertical="center" wrapText="1"/>
      <protection locked="0"/>
    </xf>
    <xf numFmtId="0" fontId="8" fillId="3" borderId="4"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7" fillId="0" borderId="4" xfId="14" applyFont="1" applyBorder="1" applyAlignment="1">
      <alignment horizontal="center"/>
    </xf>
    <xf numFmtId="0" fontId="12" fillId="0" borderId="2" xfId="0" applyFont="1" applyBorder="1" applyAlignment="1">
      <alignment horizontal="center" vertical="center"/>
    </xf>
    <xf numFmtId="0" fontId="12" fillId="0" borderId="1" xfId="0" applyFont="1" applyBorder="1" applyAlignment="1">
      <alignment horizontal="left" vertical="center"/>
    </xf>
    <xf numFmtId="1" fontId="8" fillId="0" borderId="4" xfId="0" applyNumberFormat="1" applyFont="1" applyFill="1" applyBorder="1" applyAlignment="1">
      <alignment horizontal="center" vertical="center" wrapText="1"/>
    </xf>
    <xf numFmtId="1" fontId="7" fillId="0" borderId="4" xfId="14" applyNumberFormat="1" applyFont="1" applyFill="1" applyBorder="1" applyAlignment="1" applyProtection="1">
      <alignment horizontal="center" vertical="center"/>
      <protection locked="0"/>
    </xf>
    <xf numFmtId="0" fontId="9" fillId="0" borderId="4" xfId="14" applyFont="1" applyFill="1" applyBorder="1" applyAlignment="1">
      <alignment horizontal="center" vertical="center" wrapText="1"/>
    </xf>
    <xf numFmtId="0" fontId="7" fillId="0" borderId="4" xfId="14" applyFont="1" applyFill="1" applyBorder="1" applyAlignment="1">
      <alignment horizontal="center" vertical="center"/>
    </xf>
    <xf numFmtId="1" fontId="7" fillId="0" borderId="4" xfId="14" applyNumberFormat="1" applyFont="1" applyFill="1" applyBorder="1" applyAlignment="1">
      <alignment horizontal="center" vertical="center"/>
    </xf>
    <xf numFmtId="0" fontId="10" fillId="0" borderId="4" xfId="14" applyFont="1" applyFill="1" applyBorder="1" applyAlignment="1">
      <alignment horizontal="center" vertical="center" wrapText="1"/>
    </xf>
    <xf numFmtId="0" fontId="7" fillId="0" borderId="4" xfId="0" applyFont="1" applyFill="1" applyBorder="1" applyAlignment="1">
      <alignment horizontal="center" vertical="center" wrapText="1"/>
    </xf>
    <xf numFmtId="1" fontId="7" fillId="0" borderId="4" xfId="13" applyNumberFormat="1" applyFont="1" applyFill="1" applyBorder="1" applyAlignment="1" applyProtection="1">
      <alignment horizontal="center" vertical="center"/>
      <protection locked="0"/>
    </xf>
    <xf numFmtId="0" fontId="10" fillId="2" borderId="4" xfId="0" applyFont="1" applyFill="1" applyBorder="1" applyAlignment="1">
      <alignment horizontal="center" vertical="center" wrapText="1"/>
    </xf>
    <xf numFmtId="1" fontId="9" fillId="0" borderId="4" xfId="0" applyNumberFormat="1" applyFont="1" applyFill="1" applyBorder="1" applyAlignment="1">
      <alignment horizontal="center" vertical="center" wrapText="1"/>
    </xf>
    <xf numFmtId="9" fontId="8"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4"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lignment horizontal="right" vertical="center" wrapText="1"/>
    </xf>
    <xf numFmtId="0" fontId="7" fillId="0" borderId="4" xfId="14" applyFont="1" applyFill="1" applyBorder="1" applyAlignment="1" applyProtection="1">
      <alignment horizontal="center" vertical="center"/>
      <protection locked="0"/>
    </xf>
    <xf numFmtId="0" fontId="7" fillId="0" borderId="4" xfId="14" applyFont="1" applyFill="1" applyBorder="1" applyAlignment="1">
      <alignment horizontal="center"/>
    </xf>
    <xf numFmtId="0" fontId="8" fillId="0" borderId="4" xfId="0" applyFont="1" applyFill="1" applyBorder="1" applyAlignment="1" applyProtection="1">
      <alignment horizontal="right" vertical="center" wrapText="1"/>
      <protection locked="0"/>
    </xf>
    <xf numFmtId="1" fontId="10" fillId="0" borderId="4" xfId="14" applyNumberFormat="1" applyFont="1" applyFill="1" applyBorder="1" applyAlignment="1">
      <alignment horizontal="center" vertical="center"/>
    </xf>
    <xf numFmtId="1" fontId="8" fillId="0" borderId="4" xfId="0" applyNumberFormat="1" applyFont="1" applyFill="1" applyBorder="1" applyAlignment="1">
      <alignment horizontal="right" vertical="center" wrapText="1"/>
    </xf>
    <xf numFmtId="0" fontId="8" fillId="0" borderId="4" xfId="0" applyFont="1" applyFill="1" applyBorder="1" applyAlignment="1">
      <alignment horizontal="center" vertical="center" wrapText="1"/>
    </xf>
    <xf numFmtId="9" fontId="7" fillId="0" borderId="4" xfId="14" applyNumberFormat="1" applyFont="1" applyFill="1" applyBorder="1" applyAlignment="1">
      <alignment horizontal="center" vertical="center"/>
    </xf>
    <xf numFmtId="0" fontId="7" fillId="0" borderId="4" xfId="14" applyFont="1" applyFill="1" applyBorder="1"/>
    <xf numFmtId="9" fontId="8" fillId="0" borderId="4" xfId="0" applyNumberFormat="1" applyFont="1" applyFill="1" applyBorder="1" applyAlignment="1">
      <alignment horizontal="right" vertical="center" wrapText="1"/>
    </xf>
    <xf numFmtId="0" fontId="7" fillId="0" borderId="4" xfId="14" applyFont="1" applyFill="1" applyBorder="1" applyAlignment="1">
      <alignment vertical="center"/>
    </xf>
    <xf numFmtId="1" fontId="7" fillId="0" borderId="4" xfId="0" applyNumberFormat="1" applyFont="1" applyFill="1" applyBorder="1" applyAlignment="1" applyProtection="1">
      <alignment horizontal="center" vertical="center"/>
      <protection locked="0"/>
    </xf>
    <xf numFmtId="0" fontId="15" fillId="0" borderId="0" xfId="0" applyFont="1" applyAlignment="1">
      <alignment horizontal="justify" vertical="center"/>
    </xf>
    <xf numFmtId="0" fontId="10"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horizontal="left" vertical="center" indent="5"/>
    </xf>
    <xf numFmtId="0" fontId="18" fillId="0" borderId="0" xfId="0" applyFont="1" applyAlignment="1">
      <alignment horizontal="justify" vertical="center"/>
    </xf>
    <xf numFmtId="0" fontId="20" fillId="0" borderId="0" xfId="0" applyFont="1" applyAlignment="1">
      <alignment horizontal="left" vertical="center" indent="5"/>
    </xf>
    <xf numFmtId="0" fontId="21" fillId="0" borderId="0" xfId="0" applyFont="1" applyAlignment="1">
      <alignment horizontal="justify" vertical="center"/>
    </xf>
    <xf numFmtId="0" fontId="7" fillId="0" borderId="0" xfId="0" applyFont="1" applyAlignment="1">
      <alignment horizontal="justify" vertical="center"/>
    </xf>
    <xf numFmtId="0" fontId="22" fillId="0" borderId="0" xfId="0" applyFont="1" applyAlignment="1">
      <alignment horizontal="justify" vertical="center"/>
    </xf>
    <xf numFmtId="0" fontId="1" fillId="0" borderId="0" xfId="23"/>
    <xf numFmtId="0" fontId="1" fillId="0" borderId="0" xfId="23" applyAlignment="1">
      <alignment vertical="center" wrapText="1"/>
    </xf>
    <xf numFmtId="0" fontId="23" fillId="13" borderId="22" xfId="23" applyFont="1" applyFill="1" applyBorder="1" applyAlignment="1">
      <alignment horizontal="center"/>
    </xf>
    <xf numFmtId="0" fontId="23" fillId="13" borderId="23" xfId="23" applyFont="1" applyFill="1" applyBorder="1" applyAlignment="1">
      <alignment horizontal="center"/>
    </xf>
    <xf numFmtId="0" fontId="23" fillId="13" borderId="4" xfId="23" applyFont="1" applyFill="1" applyBorder="1" applyAlignment="1">
      <alignment horizontal="center"/>
    </xf>
    <xf numFmtId="0" fontId="1" fillId="0" borderId="22" xfId="23" applyBorder="1" applyAlignment="1">
      <alignment horizontal="center" vertical="center"/>
    </xf>
    <xf numFmtId="0" fontId="1" fillId="0" borderId="4" xfId="23" applyBorder="1" applyAlignment="1">
      <alignment horizontal="center" vertical="center"/>
    </xf>
    <xf numFmtId="0" fontId="1" fillId="0" borderId="23" xfId="23" applyBorder="1" applyAlignment="1">
      <alignment horizontal="center" vertical="center"/>
    </xf>
    <xf numFmtId="166" fontId="0" fillId="0" borderId="22" xfId="24" applyNumberFormat="1" applyFont="1" applyBorder="1" applyAlignment="1">
      <alignment horizontal="center" vertical="center"/>
    </xf>
    <xf numFmtId="166" fontId="0" fillId="0" borderId="23" xfId="24" applyNumberFormat="1" applyFont="1" applyBorder="1" applyAlignment="1">
      <alignment horizontal="center" vertical="center"/>
    </xf>
    <xf numFmtId="166" fontId="0" fillId="0" borderId="4" xfId="24" applyNumberFormat="1" applyFont="1" applyBorder="1" applyAlignment="1">
      <alignment horizontal="center" vertical="center"/>
    </xf>
    <xf numFmtId="0" fontId="1" fillId="0" borderId="0" xfId="23" applyAlignment="1">
      <alignment vertical="center"/>
    </xf>
    <xf numFmtId="0" fontId="1" fillId="13" borderId="26" xfId="23" applyFill="1" applyBorder="1" applyAlignment="1">
      <alignment horizontal="center" vertical="center"/>
    </xf>
    <xf numFmtId="0" fontId="1" fillId="13" borderId="27" xfId="23" applyFill="1" applyBorder="1" applyAlignment="1">
      <alignment horizontal="center" vertical="center"/>
    </xf>
    <xf numFmtId="0" fontId="23" fillId="13" borderId="28" xfId="23" applyFont="1" applyFill="1" applyBorder="1" applyAlignment="1">
      <alignment horizontal="center" vertical="center"/>
    </xf>
    <xf numFmtId="166" fontId="23" fillId="13" borderId="26" xfId="24" applyNumberFormat="1" applyFont="1" applyFill="1" applyBorder="1" applyAlignment="1">
      <alignment horizontal="center" vertical="center"/>
    </xf>
    <xf numFmtId="0" fontId="1" fillId="0" borderId="0" xfId="23" applyAlignment="1">
      <alignment horizontal="center"/>
    </xf>
    <xf numFmtId="0" fontId="23" fillId="13" borderId="4" xfId="23" applyFont="1" applyFill="1" applyBorder="1" applyAlignment="1">
      <alignment horizontal="center" vertical="center"/>
    </xf>
    <xf numFmtId="0" fontId="23" fillId="13" borderId="4" xfId="23" applyFont="1" applyFill="1" applyBorder="1" applyAlignment="1">
      <alignment horizontal="center" vertical="center" wrapText="1"/>
    </xf>
    <xf numFmtId="0" fontId="1" fillId="0" borderId="4" xfId="23" applyBorder="1" applyAlignment="1">
      <alignment horizontal="center"/>
    </xf>
    <xf numFmtId="0" fontId="1" fillId="0" borderId="4" xfId="23" applyBorder="1"/>
    <xf numFmtId="166" fontId="0" fillId="0" borderId="4" xfId="24" applyNumberFormat="1" applyFont="1" applyBorder="1"/>
    <xf numFmtId="166" fontId="0" fillId="0" borderId="2" xfId="24" applyNumberFormat="1" applyFont="1" applyBorder="1" applyAlignment="1">
      <alignment horizontal="center" vertical="center"/>
    </xf>
    <xf numFmtId="166" fontId="0" fillId="0" borderId="1" xfId="24" applyNumberFormat="1" applyFont="1" applyBorder="1" applyAlignment="1">
      <alignment horizontal="center" vertical="center"/>
    </xf>
    <xf numFmtId="0" fontId="1" fillId="13" borderId="31" xfId="23" applyFill="1" applyBorder="1" applyAlignment="1">
      <alignment horizontal="center" vertical="center"/>
    </xf>
    <xf numFmtId="0" fontId="24" fillId="0" borderId="32" xfId="23" applyFont="1" applyFill="1" applyBorder="1" applyAlignment="1">
      <alignment horizontal="center"/>
    </xf>
    <xf numFmtId="0" fontId="1" fillId="0" borderId="0" xfId="23" applyFill="1"/>
    <xf numFmtId="0" fontId="24" fillId="0" borderId="0" xfId="23" applyFont="1" applyFill="1" applyBorder="1" applyAlignment="1">
      <alignment horizontal="center"/>
    </xf>
    <xf numFmtId="165" fontId="8" fillId="7" borderId="12" xfId="20" applyNumberFormat="1" applyFont="1" applyFill="1" applyBorder="1" applyAlignment="1">
      <alignment horizontal="center"/>
    </xf>
    <xf numFmtId="165" fontId="8" fillId="7" borderId="8" xfId="20" applyNumberFormat="1" applyFont="1" applyFill="1" applyBorder="1" applyAlignment="1">
      <alignment horizontal="center"/>
    </xf>
    <xf numFmtId="165" fontId="8" fillId="7" borderId="13" xfId="20" applyNumberFormat="1" applyFont="1" applyFill="1" applyBorder="1" applyAlignment="1">
      <alignment horizontal="center"/>
    </xf>
    <xf numFmtId="165" fontId="7" fillId="9" borderId="4" xfId="20" applyNumberFormat="1" applyFont="1" applyFill="1" applyBorder="1" applyAlignment="1">
      <alignment horizontal="center" wrapText="1"/>
    </xf>
    <xf numFmtId="0" fontId="8" fillId="12" borderId="4"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165" fontId="7" fillId="6" borderId="1" xfId="20" applyNumberFormat="1" applyFont="1" applyFill="1" applyBorder="1" applyAlignment="1">
      <alignment horizontal="center" vertical="center"/>
    </xf>
    <xf numFmtId="165" fontId="7" fillId="6" borderId="2" xfId="20" applyNumberFormat="1" applyFont="1" applyFill="1" applyBorder="1" applyAlignment="1">
      <alignment horizontal="center" vertical="center"/>
    </xf>
    <xf numFmtId="165" fontId="7" fillId="6" borderId="3" xfId="20" applyNumberFormat="1" applyFont="1" applyFill="1" applyBorder="1" applyAlignment="1">
      <alignment horizontal="center" vertical="center"/>
    </xf>
    <xf numFmtId="0" fontId="8" fillId="3" borderId="4"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165" fontId="8" fillId="6" borderId="1" xfId="20" applyNumberFormat="1" applyFont="1" applyFill="1" applyBorder="1" applyAlignment="1">
      <alignment horizontal="center" vertical="center"/>
    </xf>
    <xf numFmtId="165" fontId="8" fillId="6" borderId="2" xfId="20" applyNumberFormat="1" applyFont="1" applyFill="1" applyBorder="1" applyAlignment="1">
      <alignment horizontal="center" vertical="center"/>
    </xf>
    <xf numFmtId="165" fontId="8" fillId="6" borderId="10" xfId="20" applyNumberFormat="1" applyFont="1" applyFill="1" applyBorder="1" applyAlignment="1">
      <alignment horizontal="center" vertical="center"/>
    </xf>
    <xf numFmtId="165" fontId="8" fillId="6" borderId="11" xfId="20" applyNumberFormat="1" applyFont="1" applyFill="1" applyBorder="1" applyAlignment="1">
      <alignment horizontal="center" vertical="center"/>
    </xf>
    <xf numFmtId="0" fontId="8" fillId="11" borderId="4" xfId="0" applyFont="1" applyFill="1" applyBorder="1" applyAlignment="1">
      <alignment horizontal="center" vertical="center" wrapText="1"/>
    </xf>
    <xf numFmtId="0" fontId="8" fillId="0" borderId="5" xfId="14" applyFont="1" applyBorder="1" applyAlignment="1">
      <alignment horizontal="center" vertical="center"/>
    </xf>
    <xf numFmtId="0" fontId="8" fillId="0" borderId="6" xfId="14" applyFont="1" applyBorder="1" applyAlignment="1">
      <alignment horizontal="center" vertical="center"/>
    </xf>
    <xf numFmtId="0" fontId="8" fillId="0" borderId="7" xfId="14" applyFont="1" applyBorder="1" applyAlignment="1">
      <alignment horizontal="center" vertical="center"/>
    </xf>
    <xf numFmtId="0" fontId="8" fillId="0" borderId="4" xfId="0" applyFont="1" applyBorder="1" applyAlignment="1">
      <alignment horizontal="center"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165" fontId="7" fillId="9" borderId="4" xfId="20" applyNumberFormat="1" applyFont="1" applyFill="1" applyBorder="1" applyAlignment="1">
      <alignment horizontal="center" vertical="center" wrapText="1"/>
    </xf>
    <xf numFmtId="165" fontId="8" fillId="7" borderId="12" xfId="20" applyNumberFormat="1" applyFont="1" applyFill="1" applyBorder="1" applyAlignment="1">
      <alignment horizontal="center" vertical="center"/>
    </xf>
    <xf numFmtId="165" fontId="8" fillId="7" borderId="8" xfId="20" applyNumberFormat="1" applyFont="1" applyFill="1" applyBorder="1" applyAlignment="1">
      <alignment horizontal="center" vertical="center"/>
    </xf>
    <xf numFmtId="165" fontId="8" fillId="7" borderId="13" xfId="20" applyNumberFormat="1" applyFont="1" applyFill="1" applyBorder="1" applyAlignment="1">
      <alignment horizontal="center" vertical="center"/>
    </xf>
    <xf numFmtId="0" fontId="8" fillId="6" borderId="1" xfId="14" applyFont="1" applyFill="1" applyBorder="1" applyAlignment="1">
      <alignment horizontal="center" vertical="center"/>
    </xf>
    <xf numFmtId="0" fontId="8" fillId="6" borderId="2" xfId="14" applyFont="1" applyFill="1" applyBorder="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7" fillId="9" borderId="4" xfId="14" applyFont="1" applyFill="1" applyBorder="1" applyAlignment="1">
      <alignment horizontal="center" wrapText="1"/>
    </xf>
    <xf numFmtId="1" fontId="10" fillId="6" borderId="1" xfId="0" applyNumberFormat="1" applyFont="1" applyFill="1" applyBorder="1" applyAlignment="1">
      <alignment horizontal="center" vertical="center" wrapText="1"/>
    </xf>
    <xf numFmtId="165" fontId="7" fillId="6" borderId="12" xfId="20" applyNumberFormat="1" applyFont="1" applyFill="1" applyBorder="1" applyAlignment="1">
      <alignment horizontal="center" vertical="center"/>
    </xf>
    <xf numFmtId="1" fontId="7" fillId="6" borderId="1" xfId="0" applyNumberFormat="1" applyFont="1" applyFill="1" applyBorder="1" applyAlignment="1">
      <alignment horizontal="center" vertical="center"/>
    </xf>
    <xf numFmtId="1" fontId="7" fillId="6" borderId="2" xfId="0" applyNumberFormat="1" applyFont="1" applyFill="1" applyBorder="1" applyAlignment="1">
      <alignment horizontal="center" vertical="center"/>
    </xf>
    <xf numFmtId="1" fontId="7" fillId="6" borderId="3" xfId="0" applyNumberFormat="1" applyFont="1" applyFill="1" applyBorder="1" applyAlignment="1">
      <alignment horizontal="center" vertical="center"/>
    </xf>
    <xf numFmtId="0" fontId="23" fillId="13" borderId="5" xfId="23" applyFont="1" applyFill="1" applyBorder="1" applyAlignment="1">
      <alignment horizontal="center" vertical="center"/>
    </xf>
    <xf numFmtId="0" fontId="1" fillId="0" borderId="7" xfId="23" applyBorder="1" applyAlignment="1">
      <alignment horizontal="center" vertical="center"/>
    </xf>
    <xf numFmtId="0" fontId="23" fillId="13" borderId="21" xfId="23" applyFont="1" applyFill="1" applyBorder="1" applyAlignment="1">
      <alignment horizontal="center" vertical="center"/>
    </xf>
    <xf numFmtId="0" fontId="1" fillId="0" borderId="25" xfId="23" applyBorder="1" applyAlignment="1">
      <alignment horizontal="center" vertical="center"/>
    </xf>
    <xf numFmtId="0" fontId="25" fillId="13" borderId="14" xfId="23" applyFont="1" applyFill="1" applyBorder="1" applyAlignment="1">
      <alignment horizontal="center" wrapText="1"/>
    </xf>
    <xf numFmtId="0" fontId="25" fillId="13" borderId="15" xfId="23" applyFont="1" applyFill="1" applyBorder="1" applyAlignment="1">
      <alignment horizontal="center" wrapText="1"/>
    </xf>
    <xf numFmtId="0" fontId="23" fillId="13" borderId="16" xfId="23" applyFont="1" applyFill="1" applyBorder="1" applyAlignment="1">
      <alignment horizontal="center" vertical="center"/>
    </xf>
    <xf numFmtId="0" fontId="23" fillId="13" borderId="20" xfId="23" applyFont="1" applyFill="1" applyBorder="1" applyAlignment="1">
      <alignment horizontal="center" vertical="center"/>
    </xf>
    <xf numFmtId="0" fontId="1" fillId="0" borderId="24" xfId="23" applyBorder="1" applyAlignment="1">
      <alignment horizontal="center" vertical="center"/>
    </xf>
    <xf numFmtId="0" fontId="23" fillId="13" borderId="17" xfId="23" applyFont="1" applyFill="1" applyBorder="1" applyAlignment="1">
      <alignment horizontal="center" vertical="center" wrapText="1"/>
    </xf>
    <xf numFmtId="0" fontId="23" fillId="13" borderId="30" xfId="23" applyFont="1" applyFill="1" applyBorder="1" applyAlignment="1">
      <alignment horizontal="center" vertical="center" wrapText="1"/>
    </xf>
    <xf numFmtId="0" fontId="23" fillId="13" borderId="18" xfId="23" applyFont="1" applyFill="1" applyBorder="1" applyAlignment="1">
      <alignment horizontal="center" vertical="center" wrapText="1"/>
    </xf>
    <xf numFmtId="0" fontId="23" fillId="13" borderId="19" xfId="23" applyFont="1" applyFill="1" applyBorder="1" applyAlignment="1">
      <alignment horizontal="center" vertical="center" wrapText="1"/>
    </xf>
    <xf numFmtId="0" fontId="23" fillId="13" borderId="29" xfId="23" applyFont="1" applyFill="1" applyBorder="1" applyAlignment="1">
      <alignment horizontal="center" vertical="center" wrapText="1"/>
    </xf>
    <xf numFmtId="0" fontId="23" fillId="13" borderId="7" xfId="23" applyFont="1" applyFill="1" applyBorder="1" applyAlignment="1">
      <alignment horizontal="center" vertical="center"/>
    </xf>
    <xf numFmtId="0" fontId="24" fillId="2" borderId="32" xfId="23" applyFont="1" applyFill="1" applyBorder="1" applyAlignment="1">
      <alignment horizontal="center"/>
    </xf>
    <xf numFmtId="0" fontId="23" fillId="13" borderId="14" xfId="23" applyFont="1" applyFill="1" applyBorder="1" applyAlignment="1">
      <alignment horizontal="center"/>
    </xf>
    <xf numFmtId="0" fontId="23" fillId="13" borderId="15" xfId="23" applyFont="1" applyFill="1" applyBorder="1" applyAlignment="1">
      <alignment horizontal="center"/>
    </xf>
    <xf numFmtId="0" fontId="23" fillId="13" borderId="14" xfId="23" applyFont="1" applyFill="1" applyBorder="1" applyAlignment="1">
      <alignment horizontal="center" wrapText="1"/>
    </xf>
    <xf numFmtId="0" fontId="23" fillId="13" borderId="15" xfId="23" applyFont="1" applyFill="1" applyBorder="1" applyAlignment="1">
      <alignment horizontal="center" wrapText="1"/>
    </xf>
    <xf numFmtId="0" fontId="24" fillId="2" borderId="4" xfId="23" applyFont="1" applyFill="1" applyBorder="1" applyAlignment="1">
      <alignment horizontal="center"/>
    </xf>
    <xf numFmtId="0" fontId="24" fillId="15" borderId="4" xfId="23" applyFont="1" applyFill="1" applyBorder="1" applyAlignment="1">
      <alignment horizontal="center"/>
    </xf>
    <xf numFmtId="0" fontId="24" fillId="14" borderId="4" xfId="23" applyFont="1" applyFill="1" applyBorder="1" applyAlignment="1">
      <alignment horizontal="center"/>
    </xf>
  </cellXfs>
  <cellStyles count="25">
    <cellStyle name="Comma 2" xfId="2" xr:uid="{00000000-0005-0000-0000-000031000000}"/>
    <cellStyle name="Comma 2 2" xfId="6" xr:uid="{00000000-0005-0000-0000-000001000000}"/>
    <cellStyle name="Comma 2 2 2" xfId="17" xr:uid="{00000000-0005-0000-0000-000001000000}"/>
    <cellStyle name="Comma 2 3" xfId="13" xr:uid="{00000000-0005-0000-0000-000031000000}"/>
    <cellStyle name="Comma 3" xfId="4" xr:uid="{00000000-0005-0000-0000-000032000000}"/>
    <cellStyle name="Comma 3 2" xfId="15" xr:uid="{00000000-0005-0000-0000-000032000000}"/>
    <cellStyle name="Comma 4" xfId="11" xr:uid="{00000000-0005-0000-0000-000037000000}"/>
    <cellStyle name="Comma 5" xfId="24" xr:uid="{4EDB821F-6057-4CC7-A599-4EDE809D7EB6}"/>
    <cellStyle name="Currency" xfId="20" builtinId="4"/>
    <cellStyle name="Currency 2" xfId="22" xr:uid="{7F46E6E9-D4BF-4CDB-94F5-503D65209AA9}"/>
    <cellStyle name="Normal" xfId="0" builtinId="0"/>
    <cellStyle name="Normal 2" xfId="3" xr:uid="{00000000-0005-0000-0000-000034000000}"/>
    <cellStyle name="Normal 2 2" xfId="14" xr:uid="{00000000-0005-0000-0000-000034000000}"/>
    <cellStyle name="Normal 3" xfId="7" xr:uid="{00000000-0005-0000-0000-000036000000}"/>
    <cellStyle name="Normal 3 2" xfId="18" xr:uid="{00000000-0005-0000-0000-000036000000}"/>
    <cellStyle name="Normal 4" xfId="8" xr:uid="{00000000-0005-0000-0000-000035000000}"/>
    <cellStyle name="Normal 4 2" xfId="19" xr:uid="{00000000-0005-0000-0000-000035000000}"/>
    <cellStyle name="Normal 5" xfId="9" xr:uid="{00000000-0005-0000-0000-000036000000}"/>
    <cellStyle name="Normal 6" xfId="10" xr:uid="{00000000-0005-0000-0000-00003B000000}"/>
    <cellStyle name="Normal 7" xfId="21" xr:uid="{38211115-82F3-40F5-8441-99279A4AD3DC}"/>
    <cellStyle name="Normal 8" xfId="23" xr:uid="{9C1E76CC-C785-4767-9BB0-A2D5DC4E3FF4}"/>
    <cellStyle name="Percent" xfId="1" builtinId="5"/>
    <cellStyle name="Percent 2" xfId="5" xr:uid="{00000000-0005-0000-0000-000035000000}"/>
    <cellStyle name="Percent 2 2" xfId="16" xr:uid="{00000000-0005-0000-0000-000035000000}"/>
    <cellStyle name="Percent 3" xfId="12" xr:uid="{00000000-0005-0000-0000-00003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psouthernodisha-my.sharepoint.com/Users/deepak.jain/AppData/Local/Microsoft/Windows/INetCache/Content.Outlook/M8XBN9OL/Users/AGM%20FINANCE/Desktop/OERC%20ACCOUNTS%20-2012-13%20FINAL%20WORKING%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psouthernodisha-my.sharepoint.com/Users/deepak.jain/AppData/Local/Microsoft/Windows/INetCache/Content.Outlook/M8XBN9OL/SOUTHCO%20ARR%202009-10/ARR-2009-10/Distribution/SOUTHC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psouthernodisha-my.sharepoint.com/Users/deepak.jain/AppData/Local/Microsoft/Windows/INetCache/Content.Outlook/M8XBN9OL/SOUTHCO%20ARR%202009-10/ARR-2009-10/Distribution/Consumer%20Analysis%20working%20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01.04.12"/>
      <sheetName val="TRIAL ALL UNITS-Mar-12"/>
      <sheetName val="CONSOLIDATED TB"/>
      <sheetName val="Final"/>
      <sheetName val="Notes Wise"/>
      <sheetName val="PL"/>
      <sheetName val="BS"/>
      <sheetName val="OERC 1 &amp; 2"/>
      <sheetName val="OERC 3"/>
      <sheetName val="OERC 4,5,6, 8 &amp; 9"/>
      <sheetName val="OERC 7"/>
      <sheetName val="OERC 10 ,11 &amp; 12"/>
      <sheetName val="OERC 13 &amp; 14"/>
      <sheetName val="OERC 15,16 &amp; 17"/>
      <sheetName val="OERC 18 &amp; 19"/>
      <sheetName val="Sheet1"/>
      <sheetName val="CASH"/>
    </sheetNames>
    <sheetDataSet>
      <sheetData sheetId="0"/>
      <sheetData sheetId="1"/>
      <sheetData sheetId="2">
        <row r="7">
          <cell r="C7">
            <v>10901814.880000001</v>
          </cell>
        </row>
      </sheetData>
      <sheetData sheetId="3"/>
      <sheetData sheetId="4">
        <row r="5">
          <cell r="A5">
            <v>52.101999999999997</v>
          </cell>
        </row>
        <row r="23">
          <cell r="I23">
            <v>17281340.16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Capitalization Expenses Manual"/>
      <sheetName val="Capitalization of Expenses"/>
      <sheetName val="Loan Summary - Working Cap"/>
      <sheetName val="Details of Loan - Working Cap"/>
      <sheetName val="Details of Loan - Capital Works"/>
      <sheetName val="Loan Summary - Capital Works"/>
      <sheetName val="Current Year"/>
      <sheetName val="Costs at voltage Current year"/>
      <sheetName val="CWIP"/>
      <sheetName val="Other revenue sources Manual"/>
      <sheetName val="A&amp;G Expenses Manual"/>
      <sheetName val="Special Appropriations Manual"/>
      <sheetName val="Employee Cost Manual"/>
      <sheetName val="Interest Charges Manual"/>
      <sheetName val="Manual CWIP"/>
      <sheetName val="R&amp;M Manual"/>
      <sheetName val="Manual Loss Details"/>
      <sheetName val="Discounts and Penalties Manual"/>
      <sheetName val="Revenue Current Past Manual "/>
      <sheetName val="Power Purchase Cost Manual"/>
      <sheetName val="Power Purchase Cost"/>
      <sheetName val="Allocation-Network, Supply cost"/>
      <sheetName val="Special Appropriations"/>
      <sheetName val="Cost Allocation"/>
      <sheetName val="Employee Costs"/>
      <sheetName val="Other revenue sources"/>
      <sheetName val="Revenue-Current and Past Year"/>
      <sheetName val="Bad Debt"/>
      <sheetName val="RoE"/>
      <sheetName val="Allocation LT HT EHT"/>
      <sheetName val="Loss Details"/>
      <sheetName val="Manual Consumption Data"/>
      <sheetName val="Consumption Compute - Purchase"/>
      <sheetName val="Consumption Compute-Demand"/>
      <sheetName val="Depreciation Working"/>
      <sheetName val="Depreciation Schedule"/>
      <sheetName val="A&amp;G Expenses"/>
      <sheetName val="Computation of IDC"/>
      <sheetName val="Interest Charges"/>
      <sheetName val="R&amp;M"/>
      <sheetName val="Billing for Residential"/>
      <sheetName val="Billing for Commercial "/>
      <sheetName val="Verification of inputs"/>
      <sheetName val="EHT Load Factor Billing"/>
      <sheetName val="HT Load Factor Billing"/>
      <sheetName val="Costs at diff voltage levels"/>
      <sheetName val="Discounts and Penalties"/>
      <sheetName val="Tariff Design"/>
      <sheetName val="Ensuing Year-Proposed Tarif"/>
      <sheetName val="Consumption Data "/>
      <sheetName val="Ensuing Year-Existing Tariff"/>
      <sheetName val="Existing Tariff Structure"/>
      <sheetName val="Final Consumption Status"/>
      <sheetName val="Existing Gap"/>
      <sheetName val="Tariff Comparision"/>
      <sheetName val="Network Cost Calculation"/>
      <sheetName val="Process F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er Categories"/>
      <sheetName val="Category &amp; Voltages"/>
      <sheetName val="Consumer Analysis"/>
      <sheetName val="MD to CD"/>
      <sheetName val="MD to CD analysis"/>
      <sheetName val="Working Sheet"/>
      <sheetName val="Consumer Data &gt;100kVA"/>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AA9C9-24D9-4C8A-9623-AD2F6BF85251}">
  <dimension ref="A1:S280"/>
  <sheetViews>
    <sheetView tabSelected="1" zoomScale="70" zoomScaleNormal="70" workbookViewId="0">
      <pane xSplit="1" ySplit="1" topLeftCell="B2" activePane="bottomRight" state="frozen"/>
      <selection pane="topRight" activeCell="D1" sqref="D1"/>
      <selection pane="bottomLeft" activeCell="A2" sqref="A2"/>
      <selection pane="bottomRight" activeCell="E1" sqref="E1:I1"/>
    </sheetView>
  </sheetViews>
  <sheetFormatPr defaultColWidth="9.140625" defaultRowHeight="14.25"/>
  <cols>
    <col min="1" max="2" width="9.140625" style="1"/>
    <col min="3" max="3" width="88" style="22" customWidth="1"/>
    <col min="4" max="4" width="12.42578125" style="11" customWidth="1"/>
    <col min="5" max="5" width="13.42578125" style="11" customWidth="1"/>
    <col min="6" max="6" width="13.7109375" style="84" customWidth="1"/>
    <col min="7" max="7" width="14.85546875" style="8" customWidth="1"/>
    <col min="8" max="8" width="19.140625" style="91" customWidth="1"/>
    <col min="9" max="9" width="22.5703125" style="91" customWidth="1"/>
    <col min="10" max="10" width="13.42578125" style="11" customWidth="1"/>
    <col min="11" max="11" width="13.7109375" style="19" customWidth="1"/>
    <col min="12" max="12" width="14.85546875" style="8" customWidth="1"/>
    <col min="13" max="13" width="19.140625" style="20" customWidth="1"/>
    <col min="14" max="14" width="22.5703125" style="20" customWidth="1"/>
    <col min="15" max="15" width="13.42578125" style="11" customWidth="1"/>
    <col min="16" max="16" width="13.7109375" style="19" customWidth="1"/>
    <col min="17" max="17" width="14.85546875" style="8" customWidth="1"/>
    <col min="18" max="18" width="19.140625" style="20" bestFit="1" customWidth="1"/>
    <col min="19" max="19" width="22.5703125" style="20" bestFit="1" customWidth="1"/>
    <col min="20" max="16384" width="9.140625" style="1"/>
  </cols>
  <sheetData>
    <row r="1" spans="1:19" s="8" customFormat="1" ht="36.75" customHeight="1">
      <c r="A1" s="128" t="s">
        <v>133</v>
      </c>
      <c r="B1" s="127"/>
      <c r="C1" s="127"/>
      <c r="D1" s="216" t="s">
        <v>2</v>
      </c>
      <c r="E1" s="211" t="s">
        <v>127</v>
      </c>
      <c r="F1" s="211"/>
      <c r="G1" s="211"/>
      <c r="H1" s="211"/>
      <c r="I1" s="211"/>
      <c r="J1" s="203" t="s">
        <v>132</v>
      </c>
      <c r="K1" s="203"/>
      <c r="L1" s="203"/>
      <c r="M1" s="203"/>
      <c r="N1" s="203"/>
      <c r="O1" s="196" t="s">
        <v>131</v>
      </c>
      <c r="P1" s="196"/>
      <c r="Q1" s="196"/>
      <c r="R1" s="196"/>
      <c r="S1" s="196"/>
    </row>
    <row r="2" spans="1:19" s="7" customFormat="1" ht="30">
      <c r="A2" s="2" t="s">
        <v>1</v>
      </c>
      <c r="B2" s="2" t="s">
        <v>128</v>
      </c>
      <c r="C2" s="10" t="s">
        <v>53</v>
      </c>
      <c r="D2" s="217"/>
      <c r="E2" s="51" t="s">
        <v>33</v>
      </c>
      <c r="F2" s="52" t="s">
        <v>44</v>
      </c>
      <c r="G2" s="124" t="s">
        <v>45</v>
      </c>
      <c r="H2" s="85" t="s">
        <v>46</v>
      </c>
      <c r="I2" s="85" t="s">
        <v>47</v>
      </c>
      <c r="J2" s="67" t="s">
        <v>33</v>
      </c>
      <c r="K2" s="68" t="s">
        <v>44</v>
      </c>
      <c r="L2" s="123" t="s">
        <v>45</v>
      </c>
      <c r="M2" s="66" t="s">
        <v>46</v>
      </c>
      <c r="N2" s="66" t="s">
        <v>47</v>
      </c>
      <c r="O2" s="70" t="s">
        <v>33</v>
      </c>
      <c r="P2" s="71" t="s">
        <v>44</v>
      </c>
      <c r="Q2" s="125" t="s">
        <v>45</v>
      </c>
      <c r="R2" s="69" t="s">
        <v>46</v>
      </c>
      <c r="S2" s="69" t="s">
        <v>47</v>
      </c>
    </row>
    <row r="3" spans="1:19" s="7" customFormat="1" ht="15">
      <c r="A3" s="215">
        <v>1</v>
      </c>
      <c r="B3" s="219" t="s">
        <v>129</v>
      </c>
      <c r="C3" s="35" t="s">
        <v>3</v>
      </c>
      <c r="D3" s="9" t="s">
        <v>4</v>
      </c>
      <c r="E3" s="138">
        <v>12</v>
      </c>
      <c r="F3" s="122"/>
      <c r="G3" s="139">
        <v>0.18</v>
      </c>
      <c r="H3" s="129">
        <f>F3*(100%+G3)</f>
        <v>0</v>
      </c>
      <c r="I3" s="129">
        <f>E3*H3</f>
        <v>0</v>
      </c>
      <c r="J3" s="138">
        <v>12</v>
      </c>
      <c r="K3" s="122"/>
      <c r="L3" s="139">
        <v>0.18</v>
      </c>
      <c r="M3" s="129">
        <f>K3*(100%+L3)</f>
        <v>0</v>
      </c>
      <c r="N3" s="129">
        <f>J3*M3</f>
        <v>0</v>
      </c>
      <c r="O3" s="138">
        <v>12</v>
      </c>
      <c r="P3" s="122"/>
      <c r="Q3" s="139">
        <v>0.18</v>
      </c>
      <c r="R3" s="129">
        <f>P3*(100%+Q3)</f>
        <v>0</v>
      </c>
      <c r="S3" s="129">
        <f>O3*R3</f>
        <v>0</v>
      </c>
    </row>
    <row r="4" spans="1:19" s="7" customFormat="1" ht="15">
      <c r="A4" s="215"/>
      <c r="B4" s="218"/>
      <c r="C4" s="35" t="s">
        <v>5</v>
      </c>
      <c r="D4" s="9" t="s">
        <v>4</v>
      </c>
      <c r="E4" s="138">
        <v>12</v>
      </c>
      <c r="F4" s="122"/>
      <c r="G4" s="139">
        <v>0.18</v>
      </c>
      <c r="H4" s="129">
        <f t="shared" ref="H4:H6" si="0">F4*(100%+G4)</f>
        <v>0</v>
      </c>
      <c r="I4" s="129">
        <f>E4*H4</f>
        <v>0</v>
      </c>
      <c r="J4" s="138">
        <v>12</v>
      </c>
      <c r="K4" s="122"/>
      <c r="L4" s="139">
        <v>0.18</v>
      </c>
      <c r="M4" s="129">
        <f t="shared" ref="M4:M6" si="1">K4*(100%+L4)</f>
        <v>0</v>
      </c>
      <c r="N4" s="129">
        <f t="shared" ref="N4:N6" si="2">J4*M4</f>
        <v>0</v>
      </c>
      <c r="O4" s="138">
        <v>12</v>
      </c>
      <c r="P4" s="122"/>
      <c r="Q4" s="139">
        <v>0.18</v>
      </c>
      <c r="R4" s="129">
        <f t="shared" ref="R4:R6" si="3">P4*(100%+Q4)</f>
        <v>0</v>
      </c>
      <c r="S4" s="129">
        <f t="shared" ref="S4:S6" si="4">O4*R4</f>
        <v>0</v>
      </c>
    </row>
    <row r="5" spans="1:19" s="7" customFormat="1" ht="36.75" customHeight="1">
      <c r="A5" s="215"/>
      <c r="B5" s="218"/>
      <c r="C5" s="35" t="s">
        <v>70</v>
      </c>
      <c r="D5" s="13" t="s">
        <v>4</v>
      </c>
      <c r="E5" s="119">
        <v>1</v>
      </c>
      <c r="F5" s="122"/>
      <c r="G5" s="139">
        <v>0.05</v>
      </c>
      <c r="H5" s="129">
        <f t="shared" si="0"/>
        <v>0</v>
      </c>
      <c r="I5" s="129">
        <f>E5*H5</f>
        <v>0</v>
      </c>
      <c r="J5" s="119">
        <v>1</v>
      </c>
      <c r="K5" s="122"/>
      <c r="L5" s="139">
        <v>0.05</v>
      </c>
      <c r="M5" s="129">
        <f t="shared" si="1"/>
        <v>0</v>
      </c>
      <c r="N5" s="129">
        <f t="shared" si="2"/>
        <v>0</v>
      </c>
      <c r="O5" s="119">
        <v>1</v>
      </c>
      <c r="P5" s="122"/>
      <c r="Q5" s="139">
        <v>0.05</v>
      </c>
      <c r="R5" s="129">
        <f t="shared" si="3"/>
        <v>0</v>
      </c>
      <c r="S5" s="129">
        <f t="shared" si="4"/>
        <v>0</v>
      </c>
    </row>
    <row r="6" spans="1:19" s="7" customFormat="1" ht="32.25" customHeight="1">
      <c r="A6" s="215"/>
      <c r="B6" s="218"/>
      <c r="C6" s="35" t="s">
        <v>238</v>
      </c>
      <c r="D6" s="15" t="s">
        <v>4</v>
      </c>
      <c r="E6" s="138">
        <v>24</v>
      </c>
      <c r="F6" s="122"/>
      <c r="G6" s="139">
        <v>0.05</v>
      </c>
      <c r="H6" s="129">
        <f t="shared" si="0"/>
        <v>0</v>
      </c>
      <c r="I6" s="129">
        <f>E6*H6</f>
        <v>0</v>
      </c>
      <c r="J6" s="138">
        <v>24</v>
      </c>
      <c r="K6" s="122"/>
      <c r="L6" s="139">
        <v>0.05</v>
      </c>
      <c r="M6" s="129">
        <f t="shared" si="1"/>
        <v>0</v>
      </c>
      <c r="N6" s="129">
        <f t="shared" si="2"/>
        <v>0</v>
      </c>
      <c r="O6" s="138">
        <v>24</v>
      </c>
      <c r="P6" s="122"/>
      <c r="Q6" s="139">
        <v>0.05</v>
      </c>
      <c r="R6" s="129">
        <f t="shared" si="3"/>
        <v>0</v>
      </c>
      <c r="S6" s="129">
        <f t="shared" si="4"/>
        <v>0</v>
      </c>
    </row>
    <row r="7" spans="1:19" s="7" customFormat="1" ht="15">
      <c r="A7" s="215"/>
      <c r="B7" s="218"/>
      <c r="C7" s="34" t="s">
        <v>63</v>
      </c>
      <c r="D7" s="57"/>
      <c r="E7" s="197">
        <f>SUM(I3:I6)</f>
        <v>0</v>
      </c>
      <c r="F7" s="198"/>
      <c r="G7" s="198"/>
      <c r="H7" s="198"/>
      <c r="I7" s="199"/>
      <c r="J7" s="197">
        <f>SUM(N3:N6)</f>
        <v>0</v>
      </c>
      <c r="K7" s="198"/>
      <c r="L7" s="198"/>
      <c r="M7" s="198"/>
      <c r="N7" s="199"/>
      <c r="O7" s="197">
        <f>SUM(S3:S6)</f>
        <v>0</v>
      </c>
      <c r="P7" s="198"/>
      <c r="Q7" s="198"/>
      <c r="R7" s="198"/>
      <c r="S7" s="199"/>
    </row>
    <row r="8" spans="1:19" ht="32.25" customHeight="1">
      <c r="A8" s="218">
        <v>2</v>
      </c>
      <c r="B8" s="218"/>
      <c r="C8" s="46" t="s">
        <v>6</v>
      </c>
      <c r="D8" s="3"/>
      <c r="E8" s="3"/>
      <c r="F8" s="82"/>
      <c r="G8" s="6"/>
      <c r="H8" s="89"/>
      <c r="I8" s="89"/>
      <c r="J8" s="3"/>
      <c r="K8" s="82"/>
      <c r="L8" s="6"/>
      <c r="M8" s="18"/>
      <c r="N8" s="18"/>
      <c r="O8" s="3"/>
      <c r="P8" s="82"/>
      <c r="Q8" s="6"/>
      <c r="R8" s="18"/>
      <c r="S8" s="18"/>
    </row>
    <row r="9" spans="1:19" ht="32.25" customHeight="1">
      <c r="A9" s="218"/>
      <c r="B9" s="218"/>
      <c r="C9" s="46" t="s">
        <v>7</v>
      </c>
      <c r="D9" s="3" t="s">
        <v>8</v>
      </c>
      <c r="E9" s="3">
        <v>4</v>
      </c>
      <c r="F9" s="82"/>
      <c r="G9" s="97">
        <v>0.18</v>
      </c>
      <c r="H9" s="88">
        <f t="shared" ref="H9:H11" si="5">F9*(100%+G9)</f>
        <v>0</v>
      </c>
      <c r="I9" s="88">
        <f>E9*H9</f>
        <v>0</v>
      </c>
      <c r="J9" s="3">
        <v>4</v>
      </c>
      <c r="K9" s="82"/>
      <c r="L9" s="97">
        <v>0.18</v>
      </c>
      <c r="M9" s="88">
        <f t="shared" ref="M9:M11" si="6">K9*(100%+L9)</f>
        <v>0</v>
      </c>
      <c r="N9" s="88">
        <f t="shared" ref="N9:N11" si="7">J9*M9</f>
        <v>0</v>
      </c>
      <c r="O9" s="3">
        <v>4</v>
      </c>
      <c r="P9" s="82"/>
      <c r="Q9" s="97">
        <v>0.18</v>
      </c>
      <c r="R9" s="88">
        <f t="shared" ref="R9:R11" si="8">P9*(100%+Q9)</f>
        <v>0</v>
      </c>
      <c r="S9" s="88">
        <f>O9*R9</f>
        <v>0</v>
      </c>
    </row>
    <row r="10" spans="1:19" ht="32.25" customHeight="1">
      <c r="A10" s="218"/>
      <c r="B10" s="218"/>
      <c r="C10" s="46" t="s">
        <v>9</v>
      </c>
      <c r="D10" s="3" t="s">
        <v>8</v>
      </c>
      <c r="E10" s="3">
        <v>4</v>
      </c>
      <c r="F10" s="82"/>
      <c r="G10" s="97">
        <v>0.18</v>
      </c>
      <c r="H10" s="88">
        <f t="shared" si="5"/>
        <v>0</v>
      </c>
      <c r="I10" s="88">
        <f>E10*H10</f>
        <v>0</v>
      </c>
      <c r="J10" s="3">
        <v>4</v>
      </c>
      <c r="K10" s="82"/>
      <c r="L10" s="97">
        <v>0.18</v>
      </c>
      <c r="M10" s="88">
        <f t="shared" si="6"/>
        <v>0</v>
      </c>
      <c r="N10" s="88">
        <f t="shared" si="7"/>
        <v>0</v>
      </c>
      <c r="O10" s="3">
        <v>4</v>
      </c>
      <c r="P10" s="82"/>
      <c r="Q10" s="97">
        <v>0.18</v>
      </c>
      <c r="R10" s="88">
        <f t="shared" si="8"/>
        <v>0</v>
      </c>
      <c r="S10" s="88">
        <f t="shared" ref="S10:S11" si="9">O10*R10</f>
        <v>0</v>
      </c>
    </row>
    <row r="11" spans="1:19" ht="32.25" customHeight="1">
      <c r="A11" s="218"/>
      <c r="B11" s="218"/>
      <c r="C11" s="46" t="s">
        <v>35</v>
      </c>
      <c r="D11" s="3" t="s">
        <v>8</v>
      </c>
      <c r="E11" s="3">
        <v>4</v>
      </c>
      <c r="F11" s="82"/>
      <c r="G11" s="97">
        <v>0.18</v>
      </c>
      <c r="H11" s="88">
        <f t="shared" si="5"/>
        <v>0</v>
      </c>
      <c r="I11" s="88">
        <f>E11*H11</f>
        <v>0</v>
      </c>
      <c r="J11" s="3">
        <v>4</v>
      </c>
      <c r="K11" s="82"/>
      <c r="L11" s="97">
        <v>0.18</v>
      </c>
      <c r="M11" s="88">
        <f t="shared" si="6"/>
        <v>0</v>
      </c>
      <c r="N11" s="88">
        <f t="shared" si="7"/>
        <v>0</v>
      </c>
      <c r="O11" s="3">
        <v>4</v>
      </c>
      <c r="P11" s="82"/>
      <c r="Q11" s="97">
        <v>0.18</v>
      </c>
      <c r="R11" s="88">
        <f t="shared" si="8"/>
        <v>0</v>
      </c>
      <c r="S11" s="88">
        <f t="shared" si="9"/>
        <v>0</v>
      </c>
    </row>
    <row r="12" spans="1:19" ht="32.25" customHeight="1">
      <c r="A12" s="218"/>
      <c r="B12" s="218"/>
      <c r="C12" s="47" t="s">
        <v>10</v>
      </c>
      <c r="D12" s="3"/>
      <c r="E12" s="140"/>
      <c r="F12" s="82"/>
      <c r="G12" s="6"/>
      <c r="H12" s="89"/>
      <c r="I12" s="89"/>
      <c r="J12" s="3"/>
      <c r="K12" s="82"/>
      <c r="L12" s="6"/>
      <c r="M12" s="89"/>
      <c r="N12" s="89"/>
      <c r="O12" s="3"/>
      <c r="P12" s="82"/>
      <c r="Q12" s="6"/>
      <c r="R12" s="89"/>
      <c r="S12" s="89"/>
    </row>
    <row r="13" spans="1:19" ht="135" customHeight="1">
      <c r="A13" s="218"/>
      <c r="B13" s="218"/>
      <c r="C13" s="48" t="s">
        <v>116</v>
      </c>
      <c r="D13" s="3" t="s">
        <v>11</v>
      </c>
      <c r="E13" s="3">
        <v>11</v>
      </c>
      <c r="F13" s="82"/>
      <c r="G13" s="97">
        <v>0.18</v>
      </c>
      <c r="H13" s="88">
        <f>F13*(100%+G13)</f>
        <v>0</v>
      </c>
      <c r="I13" s="88">
        <f t="shared" ref="I13:I36" si="10">E13*H13</f>
        <v>0</v>
      </c>
      <c r="J13" s="3">
        <v>11</v>
      </c>
      <c r="K13" s="82"/>
      <c r="L13" s="97">
        <v>0.18</v>
      </c>
      <c r="M13" s="88">
        <f>K13*(100%+L13)</f>
        <v>0</v>
      </c>
      <c r="N13" s="88">
        <f>J13*M13</f>
        <v>0</v>
      </c>
      <c r="O13" s="3">
        <v>11</v>
      </c>
      <c r="P13" s="82"/>
      <c r="Q13" s="97">
        <v>0.18</v>
      </c>
      <c r="R13" s="88">
        <f>P13*(100%+Q13)</f>
        <v>0</v>
      </c>
      <c r="S13" s="88">
        <f>O13*R13</f>
        <v>0</v>
      </c>
    </row>
    <row r="14" spans="1:19" ht="141.75" customHeight="1">
      <c r="A14" s="218"/>
      <c r="B14" s="218"/>
      <c r="C14" s="48" t="s">
        <v>119</v>
      </c>
      <c r="D14" s="3" t="s">
        <v>12</v>
      </c>
      <c r="E14" s="3">
        <v>101</v>
      </c>
      <c r="F14" s="92"/>
      <c r="G14" s="97">
        <v>0.18</v>
      </c>
      <c r="H14" s="88">
        <f>F14*(100%+G14)</f>
        <v>0</v>
      </c>
      <c r="I14" s="88">
        <f t="shared" si="10"/>
        <v>0</v>
      </c>
      <c r="J14" s="3">
        <v>101</v>
      </c>
      <c r="K14" s="92"/>
      <c r="L14" s="97">
        <v>0.18</v>
      </c>
      <c r="M14" s="88">
        <f>K14*(100%+L14)</f>
        <v>0</v>
      </c>
      <c r="N14" s="88">
        <f>J14*M14</f>
        <v>0</v>
      </c>
      <c r="O14" s="3">
        <v>101</v>
      </c>
      <c r="P14" s="92"/>
      <c r="Q14" s="97">
        <v>0.18</v>
      </c>
      <c r="R14" s="88">
        <f>P14*(100%+Q14)</f>
        <v>0</v>
      </c>
      <c r="S14" s="88">
        <f>O14*R14</f>
        <v>0</v>
      </c>
    </row>
    <row r="15" spans="1:19" ht="53.25" customHeight="1">
      <c r="A15" s="218"/>
      <c r="B15" s="218"/>
      <c r="C15" s="48" t="s">
        <v>118</v>
      </c>
      <c r="D15" s="3" t="s">
        <v>11</v>
      </c>
      <c r="E15" s="3">
        <v>21</v>
      </c>
      <c r="F15" s="92"/>
      <c r="G15" s="97">
        <v>0.18</v>
      </c>
      <c r="H15" s="88">
        <f t="shared" ref="H15:H17" si="11">F15*(100%+G15)</f>
        <v>0</v>
      </c>
      <c r="I15" s="88">
        <f t="shared" si="10"/>
        <v>0</v>
      </c>
      <c r="J15" s="3">
        <v>21</v>
      </c>
      <c r="K15" s="92"/>
      <c r="L15" s="97">
        <v>0.18</v>
      </c>
      <c r="M15" s="88">
        <f t="shared" ref="M15:M17" si="12">K15*(100%+L15)</f>
        <v>0</v>
      </c>
      <c r="N15" s="88">
        <f t="shared" ref="N15:N17" si="13">J15*M15</f>
        <v>0</v>
      </c>
      <c r="O15" s="3">
        <v>21</v>
      </c>
      <c r="P15" s="92"/>
      <c r="Q15" s="97">
        <v>0.18</v>
      </c>
      <c r="R15" s="88">
        <f t="shared" ref="R15:R17" si="14">P15*(100%+Q15)</f>
        <v>0</v>
      </c>
      <c r="S15" s="88">
        <f t="shared" ref="S15:S17" si="15">O15*R15</f>
        <v>0</v>
      </c>
    </row>
    <row r="16" spans="1:19" ht="32.25" customHeight="1">
      <c r="A16" s="218"/>
      <c r="B16" s="218"/>
      <c r="C16" s="48" t="s">
        <v>117</v>
      </c>
      <c r="D16" s="3" t="s">
        <v>13</v>
      </c>
      <c r="E16" s="3">
        <v>34</v>
      </c>
      <c r="F16" s="92"/>
      <c r="G16" s="97">
        <v>0.18</v>
      </c>
      <c r="H16" s="88">
        <f t="shared" si="11"/>
        <v>0</v>
      </c>
      <c r="I16" s="88">
        <f t="shared" si="10"/>
        <v>0</v>
      </c>
      <c r="J16" s="3">
        <v>34</v>
      </c>
      <c r="K16" s="92"/>
      <c r="L16" s="97">
        <v>0.18</v>
      </c>
      <c r="M16" s="88">
        <f t="shared" si="12"/>
        <v>0</v>
      </c>
      <c r="N16" s="88">
        <f t="shared" si="13"/>
        <v>0</v>
      </c>
      <c r="O16" s="3">
        <v>34</v>
      </c>
      <c r="P16" s="92"/>
      <c r="Q16" s="97">
        <v>0.18</v>
      </c>
      <c r="R16" s="88">
        <f t="shared" si="14"/>
        <v>0</v>
      </c>
      <c r="S16" s="88">
        <f t="shared" si="15"/>
        <v>0</v>
      </c>
    </row>
    <row r="17" spans="1:19" ht="34.700000000000003" customHeight="1">
      <c r="A17" s="218"/>
      <c r="B17" s="218"/>
      <c r="C17" s="46" t="s">
        <v>34</v>
      </c>
      <c r="D17" s="3" t="s">
        <v>8</v>
      </c>
      <c r="E17" s="3">
        <v>7</v>
      </c>
      <c r="F17" s="92"/>
      <c r="G17" s="97">
        <v>0.18</v>
      </c>
      <c r="H17" s="88">
        <f t="shared" si="11"/>
        <v>0</v>
      </c>
      <c r="I17" s="88">
        <f t="shared" si="10"/>
        <v>0</v>
      </c>
      <c r="J17" s="3">
        <v>7</v>
      </c>
      <c r="K17" s="92"/>
      <c r="L17" s="97">
        <v>0.18</v>
      </c>
      <c r="M17" s="88">
        <f t="shared" si="12"/>
        <v>0</v>
      </c>
      <c r="N17" s="88">
        <f t="shared" si="13"/>
        <v>0</v>
      </c>
      <c r="O17" s="3">
        <v>7</v>
      </c>
      <c r="P17" s="92"/>
      <c r="Q17" s="97">
        <v>0.18</v>
      </c>
      <c r="R17" s="88">
        <f t="shared" si="14"/>
        <v>0</v>
      </c>
      <c r="S17" s="88">
        <f t="shared" si="15"/>
        <v>0</v>
      </c>
    </row>
    <row r="18" spans="1:19" ht="128.25" customHeight="1">
      <c r="A18" s="218"/>
      <c r="B18" s="218"/>
      <c r="C18" s="48" t="s">
        <v>120</v>
      </c>
      <c r="D18" s="3" t="s">
        <v>12</v>
      </c>
      <c r="E18" s="3">
        <v>7</v>
      </c>
      <c r="F18" s="82"/>
      <c r="G18" s="97">
        <v>0.18</v>
      </c>
      <c r="H18" s="88">
        <f>F18*(100%+G18)</f>
        <v>0</v>
      </c>
      <c r="I18" s="88">
        <f t="shared" si="10"/>
        <v>0</v>
      </c>
      <c r="J18" s="3">
        <v>7</v>
      </c>
      <c r="K18" s="82"/>
      <c r="L18" s="97">
        <v>0.18</v>
      </c>
      <c r="M18" s="88">
        <f>K18*(100%+L18)</f>
        <v>0</v>
      </c>
      <c r="N18" s="88">
        <f>J18*M18</f>
        <v>0</v>
      </c>
      <c r="O18" s="3">
        <v>7</v>
      </c>
      <c r="P18" s="82"/>
      <c r="Q18" s="97">
        <v>0.18</v>
      </c>
      <c r="R18" s="88">
        <f>P18*(100%+Q18)</f>
        <v>0</v>
      </c>
      <c r="S18" s="88">
        <f>O18*R18</f>
        <v>0</v>
      </c>
    </row>
    <row r="19" spans="1:19" ht="32.25" customHeight="1">
      <c r="A19" s="218"/>
      <c r="B19" s="218"/>
      <c r="C19" s="46" t="s">
        <v>121</v>
      </c>
      <c r="D19" s="49" t="s">
        <v>14</v>
      </c>
      <c r="E19" s="3">
        <v>3</v>
      </c>
      <c r="F19" s="93"/>
      <c r="G19" s="97">
        <v>0.18</v>
      </c>
      <c r="H19" s="88">
        <f>F19*(100%+G19)</f>
        <v>0</v>
      </c>
      <c r="I19" s="88">
        <f t="shared" si="10"/>
        <v>0</v>
      </c>
      <c r="J19" s="3">
        <v>3</v>
      </c>
      <c r="K19" s="93"/>
      <c r="L19" s="97">
        <v>0.18</v>
      </c>
      <c r="M19" s="88">
        <f>K19*(100%+L19)</f>
        <v>0</v>
      </c>
      <c r="N19" s="88">
        <f>J19*M19</f>
        <v>0</v>
      </c>
      <c r="O19" s="3">
        <v>3</v>
      </c>
      <c r="P19" s="93"/>
      <c r="Q19" s="97">
        <v>0.18</v>
      </c>
      <c r="R19" s="88">
        <f>P19*(100%+Q19)</f>
        <v>0</v>
      </c>
      <c r="S19" s="88">
        <f>O19*R19</f>
        <v>0</v>
      </c>
    </row>
    <row r="20" spans="1:19" ht="32.25" customHeight="1">
      <c r="A20" s="218"/>
      <c r="B20" s="218"/>
      <c r="C20" s="46" t="s">
        <v>122</v>
      </c>
      <c r="D20" s="49" t="s">
        <v>14</v>
      </c>
      <c r="E20" s="3">
        <v>3</v>
      </c>
      <c r="F20" s="93"/>
      <c r="G20" s="97">
        <v>0.18</v>
      </c>
      <c r="H20" s="88">
        <f>F20*(100%+G20)</f>
        <v>0</v>
      </c>
      <c r="I20" s="88">
        <f t="shared" si="10"/>
        <v>0</v>
      </c>
      <c r="J20" s="3">
        <v>3</v>
      </c>
      <c r="K20" s="93"/>
      <c r="L20" s="97">
        <v>0.18</v>
      </c>
      <c r="M20" s="88">
        <f>K20*(100%+L20)</f>
        <v>0</v>
      </c>
      <c r="N20" s="88">
        <f>J20*M20</f>
        <v>0</v>
      </c>
      <c r="O20" s="3">
        <v>3</v>
      </c>
      <c r="P20" s="93"/>
      <c r="Q20" s="97">
        <v>0.18</v>
      </c>
      <c r="R20" s="88">
        <f>P20*(100%+Q20)</f>
        <v>0</v>
      </c>
      <c r="S20" s="88">
        <f>O20*R20</f>
        <v>0</v>
      </c>
    </row>
    <row r="21" spans="1:19" ht="32.25" customHeight="1">
      <c r="A21" s="218"/>
      <c r="B21" s="218"/>
      <c r="C21" s="48" t="s">
        <v>15</v>
      </c>
      <c r="D21" s="3" t="s">
        <v>14</v>
      </c>
      <c r="E21" s="3">
        <v>4</v>
      </c>
      <c r="F21" s="82"/>
      <c r="G21" s="97">
        <v>0.18</v>
      </c>
      <c r="H21" s="88">
        <f t="shared" ref="H21:H26" si="16">F21*(100%+G21)</f>
        <v>0</v>
      </c>
      <c r="I21" s="88">
        <f t="shared" si="10"/>
        <v>0</v>
      </c>
      <c r="J21" s="3">
        <v>4</v>
      </c>
      <c r="K21" s="82"/>
      <c r="L21" s="97">
        <v>0.18</v>
      </c>
      <c r="M21" s="88">
        <f t="shared" ref="M21:M36" si="17">K21*(100%+L21)</f>
        <v>0</v>
      </c>
      <c r="N21" s="88">
        <f t="shared" ref="N21:N36" si="18">J21*M21</f>
        <v>0</v>
      </c>
      <c r="O21" s="3">
        <v>4</v>
      </c>
      <c r="P21" s="82"/>
      <c r="Q21" s="97">
        <v>0.18</v>
      </c>
      <c r="R21" s="88">
        <f t="shared" ref="R21:R36" si="19">P21*(100%+Q21)</f>
        <v>0</v>
      </c>
      <c r="S21" s="88">
        <f t="shared" ref="S21:S36" si="20">O21*R21</f>
        <v>0</v>
      </c>
    </row>
    <row r="22" spans="1:19" ht="32.25" customHeight="1">
      <c r="A22" s="218"/>
      <c r="B22" s="218"/>
      <c r="C22" s="48" t="s">
        <v>16</v>
      </c>
      <c r="D22" s="3" t="s">
        <v>14</v>
      </c>
      <c r="E22" s="3">
        <v>4</v>
      </c>
      <c r="F22" s="82"/>
      <c r="G22" s="97">
        <v>0.18</v>
      </c>
      <c r="H22" s="88">
        <f t="shared" si="16"/>
        <v>0</v>
      </c>
      <c r="I22" s="88">
        <f t="shared" si="10"/>
        <v>0</v>
      </c>
      <c r="J22" s="3">
        <v>4</v>
      </c>
      <c r="K22" s="82"/>
      <c r="L22" s="97">
        <v>0.18</v>
      </c>
      <c r="M22" s="88">
        <f t="shared" si="17"/>
        <v>0</v>
      </c>
      <c r="N22" s="88">
        <f t="shared" si="18"/>
        <v>0</v>
      </c>
      <c r="O22" s="3">
        <v>4</v>
      </c>
      <c r="P22" s="82"/>
      <c r="Q22" s="97">
        <v>0.18</v>
      </c>
      <c r="R22" s="88">
        <f t="shared" si="19"/>
        <v>0</v>
      </c>
      <c r="S22" s="88">
        <f t="shared" si="20"/>
        <v>0</v>
      </c>
    </row>
    <row r="23" spans="1:19" ht="32.25" customHeight="1">
      <c r="A23" s="218"/>
      <c r="B23" s="218"/>
      <c r="C23" s="48" t="s">
        <v>17</v>
      </c>
      <c r="D23" s="3" t="s">
        <v>14</v>
      </c>
      <c r="E23" s="3">
        <v>4</v>
      </c>
      <c r="F23" s="82"/>
      <c r="G23" s="97">
        <v>0.18</v>
      </c>
      <c r="H23" s="88">
        <f t="shared" si="16"/>
        <v>0</v>
      </c>
      <c r="I23" s="88">
        <f t="shared" si="10"/>
        <v>0</v>
      </c>
      <c r="J23" s="3">
        <v>4</v>
      </c>
      <c r="K23" s="82"/>
      <c r="L23" s="97">
        <v>0.18</v>
      </c>
      <c r="M23" s="88">
        <f t="shared" si="17"/>
        <v>0</v>
      </c>
      <c r="N23" s="88">
        <f t="shared" si="18"/>
        <v>0</v>
      </c>
      <c r="O23" s="3">
        <v>4</v>
      </c>
      <c r="P23" s="82"/>
      <c r="Q23" s="97">
        <v>0.18</v>
      </c>
      <c r="R23" s="88">
        <f t="shared" si="19"/>
        <v>0</v>
      </c>
      <c r="S23" s="88">
        <f t="shared" si="20"/>
        <v>0</v>
      </c>
    </row>
    <row r="24" spans="1:19" ht="32.25" customHeight="1">
      <c r="A24" s="218"/>
      <c r="B24" s="218"/>
      <c r="C24" s="48" t="s">
        <v>123</v>
      </c>
      <c r="D24" s="3" t="s">
        <v>14</v>
      </c>
      <c r="E24" s="3">
        <v>2</v>
      </c>
      <c r="F24" s="93"/>
      <c r="G24" s="97">
        <v>0.18</v>
      </c>
      <c r="H24" s="88">
        <f t="shared" si="16"/>
        <v>0</v>
      </c>
      <c r="I24" s="88">
        <f t="shared" si="10"/>
        <v>0</v>
      </c>
      <c r="J24" s="3">
        <v>2</v>
      </c>
      <c r="K24" s="93"/>
      <c r="L24" s="97">
        <v>0.18</v>
      </c>
      <c r="M24" s="88">
        <f t="shared" si="17"/>
        <v>0</v>
      </c>
      <c r="N24" s="88">
        <f t="shared" si="18"/>
        <v>0</v>
      </c>
      <c r="O24" s="3">
        <v>2</v>
      </c>
      <c r="P24" s="93"/>
      <c r="Q24" s="97">
        <v>0.18</v>
      </c>
      <c r="R24" s="88">
        <f t="shared" si="19"/>
        <v>0</v>
      </c>
      <c r="S24" s="88">
        <f t="shared" si="20"/>
        <v>0</v>
      </c>
    </row>
    <row r="25" spans="1:19" ht="32.25" customHeight="1">
      <c r="A25" s="218"/>
      <c r="B25" s="218"/>
      <c r="C25" s="48" t="s">
        <v>19</v>
      </c>
      <c r="D25" s="3" t="s">
        <v>14</v>
      </c>
      <c r="E25" s="3">
        <v>2</v>
      </c>
      <c r="F25" s="93"/>
      <c r="G25" s="97">
        <v>0.18</v>
      </c>
      <c r="H25" s="88">
        <f t="shared" si="16"/>
        <v>0</v>
      </c>
      <c r="I25" s="88">
        <f t="shared" si="10"/>
        <v>0</v>
      </c>
      <c r="J25" s="3">
        <v>2</v>
      </c>
      <c r="K25" s="93"/>
      <c r="L25" s="97">
        <v>0.18</v>
      </c>
      <c r="M25" s="88">
        <f t="shared" si="17"/>
        <v>0</v>
      </c>
      <c r="N25" s="88">
        <f t="shared" si="18"/>
        <v>0</v>
      </c>
      <c r="O25" s="3">
        <v>2</v>
      </c>
      <c r="P25" s="93"/>
      <c r="Q25" s="97">
        <v>0.18</v>
      </c>
      <c r="R25" s="88">
        <f t="shared" si="19"/>
        <v>0</v>
      </c>
      <c r="S25" s="88">
        <f t="shared" si="20"/>
        <v>0</v>
      </c>
    </row>
    <row r="26" spans="1:19" ht="32.25" customHeight="1">
      <c r="A26" s="218"/>
      <c r="B26" s="218"/>
      <c r="C26" s="48" t="s">
        <v>36</v>
      </c>
      <c r="D26" s="3" t="s">
        <v>14</v>
      </c>
      <c r="E26" s="3">
        <v>2</v>
      </c>
      <c r="F26" s="93"/>
      <c r="G26" s="97">
        <v>0.18</v>
      </c>
      <c r="H26" s="88">
        <f t="shared" si="16"/>
        <v>0</v>
      </c>
      <c r="I26" s="88">
        <f t="shared" si="10"/>
        <v>0</v>
      </c>
      <c r="J26" s="3">
        <v>2</v>
      </c>
      <c r="K26" s="93"/>
      <c r="L26" s="97">
        <v>0.18</v>
      </c>
      <c r="M26" s="88">
        <f t="shared" si="17"/>
        <v>0</v>
      </c>
      <c r="N26" s="88">
        <f t="shared" si="18"/>
        <v>0</v>
      </c>
      <c r="O26" s="3">
        <v>2</v>
      </c>
      <c r="P26" s="93"/>
      <c r="Q26" s="97">
        <v>0.18</v>
      </c>
      <c r="R26" s="88">
        <f t="shared" si="19"/>
        <v>0</v>
      </c>
      <c r="S26" s="88">
        <f t="shared" si="20"/>
        <v>0</v>
      </c>
    </row>
    <row r="27" spans="1:19" ht="32.25" customHeight="1">
      <c r="A27" s="218"/>
      <c r="B27" s="218"/>
      <c r="C27" s="48" t="s">
        <v>20</v>
      </c>
      <c r="D27" s="3" t="s">
        <v>14</v>
      </c>
      <c r="E27" s="3">
        <v>2</v>
      </c>
      <c r="F27" s="82"/>
      <c r="G27" s="97">
        <v>0.18</v>
      </c>
      <c r="H27" s="88">
        <f t="shared" ref="H27:H31" si="21">F27*(100%+G27)</f>
        <v>0</v>
      </c>
      <c r="I27" s="88">
        <f t="shared" si="10"/>
        <v>0</v>
      </c>
      <c r="J27" s="3">
        <v>2</v>
      </c>
      <c r="K27" s="82"/>
      <c r="L27" s="97">
        <v>0.18</v>
      </c>
      <c r="M27" s="88">
        <f t="shared" si="17"/>
        <v>0</v>
      </c>
      <c r="N27" s="88">
        <f t="shared" si="18"/>
        <v>0</v>
      </c>
      <c r="O27" s="3">
        <v>2</v>
      </c>
      <c r="P27" s="82"/>
      <c r="Q27" s="97">
        <v>0.18</v>
      </c>
      <c r="R27" s="88">
        <f t="shared" si="19"/>
        <v>0</v>
      </c>
      <c r="S27" s="88">
        <f t="shared" si="20"/>
        <v>0</v>
      </c>
    </row>
    <row r="28" spans="1:19" ht="32.25" customHeight="1">
      <c r="A28" s="218"/>
      <c r="B28" s="218"/>
      <c r="C28" s="48" t="s">
        <v>21</v>
      </c>
      <c r="D28" s="3" t="s">
        <v>22</v>
      </c>
      <c r="E28" s="3">
        <v>14</v>
      </c>
      <c r="F28" s="82"/>
      <c r="G28" s="97">
        <v>0.18</v>
      </c>
      <c r="H28" s="88">
        <f t="shared" si="21"/>
        <v>0</v>
      </c>
      <c r="I28" s="88">
        <f t="shared" si="10"/>
        <v>0</v>
      </c>
      <c r="J28" s="3">
        <v>14</v>
      </c>
      <c r="K28" s="82"/>
      <c r="L28" s="97">
        <v>0.18</v>
      </c>
      <c r="M28" s="88">
        <f t="shared" si="17"/>
        <v>0</v>
      </c>
      <c r="N28" s="88">
        <f t="shared" si="18"/>
        <v>0</v>
      </c>
      <c r="O28" s="3">
        <v>14</v>
      </c>
      <c r="P28" s="82"/>
      <c r="Q28" s="97">
        <v>0.18</v>
      </c>
      <c r="R28" s="88">
        <f t="shared" si="19"/>
        <v>0</v>
      </c>
      <c r="S28" s="88">
        <f t="shared" si="20"/>
        <v>0</v>
      </c>
    </row>
    <row r="29" spans="1:19" ht="32.25" customHeight="1">
      <c r="A29" s="218"/>
      <c r="B29" s="218"/>
      <c r="C29" s="46" t="s">
        <v>48</v>
      </c>
      <c r="D29" s="3" t="s">
        <v>49</v>
      </c>
      <c r="E29" s="3">
        <v>1</v>
      </c>
      <c r="F29" s="82"/>
      <c r="G29" s="97">
        <v>0.18</v>
      </c>
      <c r="H29" s="88">
        <f t="shared" si="21"/>
        <v>0</v>
      </c>
      <c r="I29" s="88">
        <f t="shared" si="10"/>
        <v>0</v>
      </c>
      <c r="J29" s="3">
        <v>1</v>
      </c>
      <c r="K29" s="82"/>
      <c r="L29" s="97">
        <v>0.18</v>
      </c>
      <c r="M29" s="88">
        <f t="shared" si="17"/>
        <v>0</v>
      </c>
      <c r="N29" s="88">
        <f t="shared" si="18"/>
        <v>0</v>
      </c>
      <c r="O29" s="3">
        <v>1</v>
      </c>
      <c r="P29" s="82"/>
      <c r="Q29" s="97">
        <v>0.18</v>
      </c>
      <c r="R29" s="88">
        <f t="shared" si="19"/>
        <v>0</v>
      </c>
      <c r="S29" s="88">
        <f t="shared" si="20"/>
        <v>0</v>
      </c>
    </row>
    <row r="30" spans="1:19" ht="32.25" customHeight="1">
      <c r="A30" s="218"/>
      <c r="B30" s="218"/>
      <c r="C30" s="48" t="s">
        <v>124</v>
      </c>
      <c r="D30" s="3" t="s">
        <v>50</v>
      </c>
      <c r="E30" s="3">
        <v>4</v>
      </c>
      <c r="F30" s="82"/>
      <c r="G30" s="97">
        <v>0.18</v>
      </c>
      <c r="H30" s="88">
        <f t="shared" si="21"/>
        <v>0</v>
      </c>
      <c r="I30" s="88">
        <f t="shared" si="10"/>
        <v>0</v>
      </c>
      <c r="J30" s="3">
        <v>4</v>
      </c>
      <c r="K30" s="82"/>
      <c r="L30" s="97">
        <v>0.18</v>
      </c>
      <c r="M30" s="88">
        <f t="shared" si="17"/>
        <v>0</v>
      </c>
      <c r="N30" s="88">
        <f t="shared" si="18"/>
        <v>0</v>
      </c>
      <c r="O30" s="3">
        <v>4</v>
      </c>
      <c r="P30" s="82"/>
      <c r="Q30" s="97">
        <v>0.18</v>
      </c>
      <c r="R30" s="88">
        <f t="shared" si="19"/>
        <v>0</v>
      </c>
      <c r="S30" s="88">
        <f t="shared" si="20"/>
        <v>0</v>
      </c>
    </row>
    <row r="31" spans="1:19" ht="32.25" customHeight="1">
      <c r="A31" s="218"/>
      <c r="B31" s="218"/>
      <c r="C31" s="46" t="s">
        <v>52</v>
      </c>
      <c r="D31" s="3" t="s">
        <v>14</v>
      </c>
      <c r="E31" s="137">
        <v>1</v>
      </c>
      <c r="F31" s="82"/>
      <c r="G31" s="97">
        <v>0.18</v>
      </c>
      <c r="H31" s="88">
        <f t="shared" si="21"/>
        <v>0</v>
      </c>
      <c r="I31" s="88">
        <f t="shared" si="10"/>
        <v>0</v>
      </c>
      <c r="J31" s="137">
        <v>1</v>
      </c>
      <c r="K31" s="82"/>
      <c r="L31" s="97">
        <v>0.18</v>
      </c>
      <c r="M31" s="88">
        <f t="shared" si="17"/>
        <v>0</v>
      </c>
      <c r="N31" s="88">
        <f t="shared" si="18"/>
        <v>0</v>
      </c>
      <c r="O31" s="137">
        <v>1</v>
      </c>
      <c r="P31" s="82"/>
      <c r="Q31" s="97">
        <v>0.18</v>
      </c>
      <c r="R31" s="88">
        <f t="shared" si="19"/>
        <v>0</v>
      </c>
      <c r="S31" s="88">
        <f t="shared" si="20"/>
        <v>0</v>
      </c>
    </row>
    <row r="32" spans="1:19" ht="32.25" customHeight="1">
      <c r="A32" s="218"/>
      <c r="B32" s="218"/>
      <c r="C32" s="48" t="s">
        <v>161</v>
      </c>
      <c r="D32" s="3" t="s">
        <v>159</v>
      </c>
      <c r="E32" s="3">
        <v>4</v>
      </c>
      <c r="F32" s="82"/>
      <c r="G32" s="97">
        <v>0.18</v>
      </c>
      <c r="H32" s="88">
        <f t="shared" ref="H32:H33" si="22">F32*(100%+G32)</f>
        <v>0</v>
      </c>
      <c r="I32" s="88">
        <f t="shared" si="10"/>
        <v>0</v>
      </c>
      <c r="J32" s="3">
        <v>4</v>
      </c>
      <c r="K32" s="82"/>
      <c r="L32" s="97">
        <v>0.18</v>
      </c>
      <c r="M32" s="88">
        <f t="shared" si="17"/>
        <v>0</v>
      </c>
      <c r="N32" s="88">
        <f t="shared" si="18"/>
        <v>0</v>
      </c>
      <c r="O32" s="3">
        <v>4</v>
      </c>
      <c r="P32" s="82"/>
      <c r="Q32" s="97">
        <v>0.18</v>
      </c>
      <c r="R32" s="88">
        <f t="shared" si="19"/>
        <v>0</v>
      </c>
      <c r="S32" s="88">
        <f t="shared" si="20"/>
        <v>0</v>
      </c>
    </row>
    <row r="33" spans="1:19" ht="32.25" customHeight="1">
      <c r="A33" s="218"/>
      <c r="B33" s="218"/>
      <c r="C33" s="46" t="s">
        <v>162</v>
      </c>
      <c r="D33" s="3" t="s">
        <v>8</v>
      </c>
      <c r="E33" s="3">
        <v>11</v>
      </c>
      <c r="F33" s="82"/>
      <c r="G33" s="97">
        <v>0.18</v>
      </c>
      <c r="H33" s="88">
        <f t="shared" si="22"/>
        <v>0</v>
      </c>
      <c r="I33" s="88">
        <f t="shared" si="10"/>
        <v>0</v>
      </c>
      <c r="J33" s="3">
        <v>11</v>
      </c>
      <c r="K33" s="82"/>
      <c r="L33" s="97">
        <v>0.18</v>
      </c>
      <c r="M33" s="88">
        <f t="shared" si="17"/>
        <v>0</v>
      </c>
      <c r="N33" s="88">
        <f t="shared" si="18"/>
        <v>0</v>
      </c>
      <c r="O33" s="3">
        <v>11</v>
      </c>
      <c r="P33" s="82"/>
      <c r="Q33" s="97">
        <v>0.18</v>
      </c>
      <c r="R33" s="88">
        <f t="shared" si="19"/>
        <v>0</v>
      </c>
      <c r="S33" s="88">
        <f t="shared" si="20"/>
        <v>0</v>
      </c>
    </row>
    <row r="34" spans="1:19" ht="30" customHeight="1">
      <c r="A34" s="218"/>
      <c r="B34" s="218"/>
      <c r="C34" s="42" t="s">
        <v>25</v>
      </c>
      <c r="D34" s="32" t="s">
        <v>42</v>
      </c>
      <c r="E34" s="94">
        <v>14</v>
      </c>
      <c r="F34" s="95"/>
      <c r="G34" s="97">
        <v>0.18</v>
      </c>
      <c r="H34" s="88">
        <f t="shared" ref="H34:H43" si="23">F34*(100%+G34)</f>
        <v>0</v>
      </c>
      <c r="I34" s="88">
        <f t="shared" si="10"/>
        <v>0</v>
      </c>
      <c r="J34" s="94">
        <v>14</v>
      </c>
      <c r="K34" s="130"/>
      <c r="L34" s="121">
        <v>0.18</v>
      </c>
      <c r="M34" s="129">
        <f t="shared" si="17"/>
        <v>0</v>
      </c>
      <c r="N34" s="129">
        <f t="shared" si="18"/>
        <v>0</v>
      </c>
      <c r="O34" s="94">
        <v>14</v>
      </c>
      <c r="P34" s="95"/>
      <c r="Q34" s="97">
        <v>0.18</v>
      </c>
      <c r="R34" s="88">
        <f t="shared" si="19"/>
        <v>0</v>
      </c>
      <c r="S34" s="88">
        <f t="shared" si="20"/>
        <v>0</v>
      </c>
    </row>
    <row r="35" spans="1:19" ht="30" customHeight="1">
      <c r="A35" s="218"/>
      <c r="B35" s="218"/>
      <c r="C35" s="42" t="s">
        <v>165</v>
      </c>
      <c r="D35" s="32" t="s">
        <v>42</v>
      </c>
      <c r="E35" s="94">
        <v>34</v>
      </c>
      <c r="F35" s="95"/>
      <c r="G35" s="97">
        <v>0.18</v>
      </c>
      <c r="H35" s="88">
        <f t="shared" si="23"/>
        <v>0</v>
      </c>
      <c r="I35" s="88">
        <f t="shared" si="10"/>
        <v>0</v>
      </c>
      <c r="J35" s="94">
        <v>34</v>
      </c>
      <c r="K35" s="130"/>
      <c r="L35" s="121">
        <v>0.18</v>
      </c>
      <c r="M35" s="129">
        <f t="shared" si="17"/>
        <v>0</v>
      </c>
      <c r="N35" s="129">
        <f t="shared" si="18"/>
        <v>0</v>
      </c>
      <c r="O35" s="94">
        <v>34</v>
      </c>
      <c r="P35" s="95"/>
      <c r="Q35" s="97">
        <v>0.18</v>
      </c>
      <c r="R35" s="88">
        <f t="shared" si="19"/>
        <v>0</v>
      </c>
      <c r="S35" s="88">
        <f t="shared" si="20"/>
        <v>0</v>
      </c>
    </row>
    <row r="36" spans="1:19" ht="30" customHeight="1">
      <c r="A36" s="218"/>
      <c r="B36" s="218"/>
      <c r="C36" s="42" t="s">
        <v>164</v>
      </c>
      <c r="D36" s="32" t="s">
        <v>42</v>
      </c>
      <c r="E36" s="94">
        <v>34</v>
      </c>
      <c r="F36" s="95"/>
      <c r="G36" s="97">
        <v>0.18</v>
      </c>
      <c r="H36" s="88">
        <f t="shared" si="23"/>
        <v>0</v>
      </c>
      <c r="I36" s="88">
        <f t="shared" si="10"/>
        <v>0</v>
      </c>
      <c r="J36" s="94">
        <v>34</v>
      </c>
      <c r="K36" s="130"/>
      <c r="L36" s="121">
        <v>0.18</v>
      </c>
      <c r="M36" s="129">
        <f t="shared" si="17"/>
        <v>0</v>
      </c>
      <c r="N36" s="129">
        <f t="shared" si="18"/>
        <v>0</v>
      </c>
      <c r="O36" s="94">
        <v>34</v>
      </c>
      <c r="P36" s="95"/>
      <c r="Q36" s="97">
        <v>0.18</v>
      </c>
      <c r="R36" s="88">
        <f t="shared" si="19"/>
        <v>0</v>
      </c>
      <c r="S36" s="88">
        <f t="shared" si="20"/>
        <v>0</v>
      </c>
    </row>
    <row r="37" spans="1:19" ht="32.25" customHeight="1">
      <c r="A37" s="218"/>
      <c r="B37" s="218"/>
      <c r="C37" s="48" t="s">
        <v>18</v>
      </c>
      <c r="D37" s="3" t="s">
        <v>14</v>
      </c>
      <c r="E37" s="3">
        <v>2</v>
      </c>
      <c r="F37" s="82"/>
      <c r="G37" s="97">
        <v>0.05</v>
      </c>
      <c r="H37" s="88">
        <f t="shared" si="23"/>
        <v>0</v>
      </c>
      <c r="I37" s="88">
        <f t="shared" ref="I37:I43" si="24">E37*H37</f>
        <v>0</v>
      </c>
      <c r="J37" s="140">
        <v>2</v>
      </c>
      <c r="K37" s="141"/>
      <c r="L37" s="121">
        <v>0.05</v>
      </c>
      <c r="M37" s="129">
        <f t="shared" ref="M37:M43" si="25">K37*(100%+L37)</f>
        <v>0</v>
      </c>
      <c r="N37" s="129">
        <f t="shared" ref="N37:N43" si="26">J37*M37</f>
        <v>0</v>
      </c>
      <c r="O37" s="140">
        <v>2</v>
      </c>
      <c r="P37" s="82"/>
      <c r="Q37" s="97">
        <v>0.05</v>
      </c>
      <c r="R37" s="88">
        <f t="shared" ref="R37:R43" si="27">P37*(100%+Q37)</f>
        <v>0</v>
      </c>
      <c r="S37" s="88">
        <f t="shared" ref="S37:S43" si="28">O37*R37</f>
        <v>0</v>
      </c>
    </row>
    <row r="38" spans="1:19" ht="32.25" customHeight="1">
      <c r="A38" s="218"/>
      <c r="B38" s="218"/>
      <c r="C38" s="46" t="s">
        <v>166</v>
      </c>
      <c r="D38" s="3" t="s">
        <v>4</v>
      </c>
      <c r="E38" s="3">
        <v>3</v>
      </c>
      <c r="F38" s="82"/>
      <c r="G38" s="97">
        <v>0.05</v>
      </c>
      <c r="H38" s="88">
        <f t="shared" si="23"/>
        <v>0</v>
      </c>
      <c r="I38" s="88">
        <f t="shared" si="24"/>
        <v>0</v>
      </c>
      <c r="J38" s="3">
        <v>3</v>
      </c>
      <c r="K38" s="82"/>
      <c r="L38" s="97">
        <v>0.05</v>
      </c>
      <c r="M38" s="88">
        <f t="shared" si="25"/>
        <v>0</v>
      </c>
      <c r="N38" s="88">
        <f t="shared" si="26"/>
        <v>0</v>
      </c>
      <c r="O38" s="3">
        <v>3</v>
      </c>
      <c r="P38" s="82"/>
      <c r="Q38" s="97">
        <v>0.05</v>
      </c>
      <c r="R38" s="88">
        <f t="shared" si="27"/>
        <v>0</v>
      </c>
      <c r="S38" s="88">
        <f t="shared" si="28"/>
        <v>0</v>
      </c>
    </row>
    <row r="39" spans="1:19" ht="32.25" customHeight="1">
      <c r="A39" s="218"/>
      <c r="B39" s="218"/>
      <c r="C39" s="46" t="s">
        <v>69</v>
      </c>
      <c r="D39" s="3" t="s">
        <v>4</v>
      </c>
      <c r="E39" s="3">
        <v>3</v>
      </c>
      <c r="F39" s="82"/>
      <c r="G39" s="97">
        <v>0.05</v>
      </c>
      <c r="H39" s="88">
        <f t="shared" si="23"/>
        <v>0</v>
      </c>
      <c r="I39" s="88">
        <f t="shared" si="24"/>
        <v>0</v>
      </c>
      <c r="J39" s="3">
        <v>3</v>
      </c>
      <c r="K39" s="82"/>
      <c r="L39" s="97">
        <v>0.05</v>
      </c>
      <c r="M39" s="88">
        <f t="shared" si="25"/>
        <v>0</v>
      </c>
      <c r="N39" s="88">
        <f t="shared" si="26"/>
        <v>0</v>
      </c>
      <c r="O39" s="3">
        <v>3</v>
      </c>
      <c r="P39" s="82"/>
      <c r="Q39" s="97">
        <v>0.05</v>
      </c>
      <c r="R39" s="88">
        <f t="shared" si="27"/>
        <v>0</v>
      </c>
      <c r="S39" s="88">
        <f t="shared" si="28"/>
        <v>0</v>
      </c>
    </row>
    <row r="40" spans="1:19" ht="32.25" customHeight="1">
      <c r="A40" s="218"/>
      <c r="B40" s="218"/>
      <c r="C40" s="46" t="s">
        <v>71</v>
      </c>
      <c r="D40" s="3" t="s">
        <v>4</v>
      </c>
      <c r="E40" s="3">
        <v>1</v>
      </c>
      <c r="F40" s="82"/>
      <c r="G40" s="97">
        <v>0.05</v>
      </c>
      <c r="H40" s="88">
        <f t="shared" si="23"/>
        <v>0</v>
      </c>
      <c r="I40" s="88">
        <f t="shared" si="24"/>
        <v>0</v>
      </c>
      <c r="J40" s="3">
        <v>1</v>
      </c>
      <c r="K40" s="82"/>
      <c r="L40" s="97">
        <v>0.05</v>
      </c>
      <c r="M40" s="88">
        <f t="shared" si="25"/>
        <v>0</v>
      </c>
      <c r="N40" s="88">
        <f t="shared" si="26"/>
        <v>0</v>
      </c>
      <c r="O40" s="3">
        <v>1</v>
      </c>
      <c r="P40" s="82"/>
      <c r="Q40" s="97">
        <v>0.05</v>
      </c>
      <c r="R40" s="88">
        <f t="shared" si="27"/>
        <v>0</v>
      </c>
      <c r="S40" s="88">
        <f t="shared" si="28"/>
        <v>0</v>
      </c>
    </row>
    <row r="41" spans="1:19" ht="32.25" customHeight="1">
      <c r="A41" s="218"/>
      <c r="B41" s="218"/>
      <c r="C41" s="46" t="s">
        <v>72</v>
      </c>
      <c r="D41" s="3" t="s">
        <v>4</v>
      </c>
      <c r="E41" s="3">
        <v>2</v>
      </c>
      <c r="F41" s="82"/>
      <c r="G41" s="97">
        <v>0.05</v>
      </c>
      <c r="H41" s="88">
        <f t="shared" si="23"/>
        <v>0</v>
      </c>
      <c r="I41" s="88">
        <f t="shared" si="24"/>
        <v>0</v>
      </c>
      <c r="J41" s="3">
        <v>2</v>
      </c>
      <c r="K41" s="82"/>
      <c r="L41" s="97">
        <v>0.05</v>
      </c>
      <c r="M41" s="88">
        <f t="shared" si="25"/>
        <v>0</v>
      </c>
      <c r="N41" s="88">
        <f t="shared" si="26"/>
        <v>0</v>
      </c>
      <c r="O41" s="3">
        <v>2</v>
      </c>
      <c r="P41" s="82"/>
      <c r="Q41" s="97">
        <v>0.05</v>
      </c>
      <c r="R41" s="88">
        <f t="shared" si="27"/>
        <v>0</v>
      </c>
      <c r="S41" s="88">
        <f t="shared" si="28"/>
        <v>0</v>
      </c>
    </row>
    <row r="42" spans="1:19" ht="32.25" customHeight="1">
      <c r="A42" s="218"/>
      <c r="B42" s="218"/>
      <c r="C42" s="48" t="s">
        <v>239</v>
      </c>
      <c r="D42" s="3" t="s">
        <v>4</v>
      </c>
      <c r="E42" s="3">
        <v>1</v>
      </c>
      <c r="F42" s="82"/>
      <c r="G42" s="97">
        <v>0.05</v>
      </c>
      <c r="H42" s="88">
        <f t="shared" si="23"/>
        <v>0</v>
      </c>
      <c r="I42" s="88">
        <f t="shared" si="24"/>
        <v>0</v>
      </c>
      <c r="J42" s="3">
        <v>1</v>
      </c>
      <c r="K42" s="82"/>
      <c r="L42" s="97">
        <v>0.05</v>
      </c>
      <c r="M42" s="88">
        <f t="shared" si="25"/>
        <v>0</v>
      </c>
      <c r="N42" s="88">
        <f t="shared" si="26"/>
        <v>0</v>
      </c>
      <c r="O42" s="3">
        <v>1</v>
      </c>
      <c r="P42" s="82"/>
      <c r="Q42" s="97">
        <v>0.05</v>
      </c>
      <c r="R42" s="88">
        <f t="shared" si="27"/>
        <v>0</v>
      </c>
      <c r="S42" s="88">
        <f t="shared" si="28"/>
        <v>0</v>
      </c>
    </row>
    <row r="43" spans="1:19" ht="32.25" customHeight="1">
      <c r="A43" s="218"/>
      <c r="B43" s="218"/>
      <c r="C43" s="46" t="s">
        <v>23</v>
      </c>
      <c r="D43" s="3" t="s">
        <v>22</v>
      </c>
      <c r="E43" s="3">
        <v>134</v>
      </c>
      <c r="F43" s="82"/>
      <c r="G43" s="97">
        <v>0.05</v>
      </c>
      <c r="H43" s="88">
        <f t="shared" si="23"/>
        <v>0</v>
      </c>
      <c r="I43" s="88">
        <f t="shared" si="24"/>
        <v>0</v>
      </c>
      <c r="J43" s="3">
        <v>134</v>
      </c>
      <c r="K43" s="82"/>
      <c r="L43" s="97">
        <v>0.05</v>
      </c>
      <c r="M43" s="88">
        <f t="shared" si="25"/>
        <v>0</v>
      </c>
      <c r="N43" s="88">
        <f t="shared" si="26"/>
        <v>0</v>
      </c>
      <c r="O43" s="3">
        <v>134</v>
      </c>
      <c r="P43" s="82"/>
      <c r="Q43" s="97">
        <v>0.05</v>
      </c>
      <c r="R43" s="88">
        <f t="shared" si="27"/>
        <v>0</v>
      </c>
      <c r="S43" s="88">
        <f t="shared" si="28"/>
        <v>0</v>
      </c>
    </row>
    <row r="44" spans="1:19" ht="32.25" customHeight="1">
      <c r="A44" s="218"/>
      <c r="B44" s="220"/>
      <c r="C44" s="58" t="s">
        <v>65</v>
      </c>
      <c r="D44" s="59"/>
      <c r="E44" s="200">
        <f>SUM(I9:I43)</f>
        <v>0</v>
      </c>
      <c r="F44" s="201"/>
      <c r="G44" s="201"/>
      <c r="H44" s="201"/>
      <c r="I44" s="202"/>
      <c r="J44" s="200">
        <f>SUM(N9:N43)</f>
        <v>0</v>
      </c>
      <c r="K44" s="201"/>
      <c r="L44" s="201"/>
      <c r="M44" s="201"/>
      <c r="N44" s="202"/>
      <c r="O44" s="200">
        <f>SUM(S9:S43)</f>
        <v>0</v>
      </c>
      <c r="P44" s="201"/>
      <c r="Q44" s="201"/>
      <c r="R44" s="201"/>
      <c r="S44" s="202"/>
    </row>
    <row r="45" spans="1:19" s="7" customFormat="1" ht="30">
      <c r="A45" s="2" t="s">
        <v>1</v>
      </c>
      <c r="B45" s="2"/>
      <c r="C45" s="10" t="s">
        <v>53</v>
      </c>
      <c r="D45" s="54"/>
      <c r="E45" s="51" t="s">
        <v>33</v>
      </c>
      <c r="F45" s="52" t="s">
        <v>44</v>
      </c>
      <c r="G45" s="124" t="s">
        <v>45</v>
      </c>
      <c r="H45" s="85" t="s">
        <v>46</v>
      </c>
      <c r="I45" s="85" t="s">
        <v>47</v>
      </c>
      <c r="J45" s="51" t="s">
        <v>33</v>
      </c>
      <c r="K45" s="52" t="s">
        <v>44</v>
      </c>
      <c r="L45" s="124" t="s">
        <v>45</v>
      </c>
      <c r="M45" s="53" t="s">
        <v>46</v>
      </c>
      <c r="N45" s="53" t="s">
        <v>47</v>
      </c>
      <c r="O45" s="51" t="s">
        <v>33</v>
      </c>
      <c r="P45" s="52" t="s">
        <v>44</v>
      </c>
      <c r="Q45" s="124" t="s">
        <v>45</v>
      </c>
      <c r="R45" s="53" t="s">
        <v>46</v>
      </c>
      <c r="S45" s="53" t="s">
        <v>47</v>
      </c>
    </row>
    <row r="46" spans="1:19" s="7" customFormat="1" ht="15">
      <c r="A46" s="215">
        <v>1</v>
      </c>
      <c r="B46" s="219" t="s">
        <v>130</v>
      </c>
      <c r="C46" s="35" t="s">
        <v>3</v>
      </c>
      <c r="D46" s="9" t="s">
        <v>4</v>
      </c>
      <c r="E46" s="120">
        <v>12</v>
      </c>
      <c r="F46" s="122"/>
      <c r="G46" s="121">
        <v>0.18</v>
      </c>
      <c r="H46" s="122">
        <f>F46*(100%+G46)</f>
        <v>0</v>
      </c>
      <c r="I46" s="122">
        <f>E46*H46</f>
        <v>0</v>
      </c>
      <c r="J46" s="120">
        <v>12</v>
      </c>
      <c r="K46" s="122"/>
      <c r="L46" s="121">
        <v>0.18</v>
      </c>
      <c r="M46" s="122">
        <f>K46*(100%+L46)</f>
        <v>0</v>
      </c>
      <c r="N46" s="122">
        <f>J46*M46</f>
        <v>0</v>
      </c>
      <c r="O46" s="120">
        <v>12</v>
      </c>
      <c r="P46" s="122"/>
      <c r="Q46" s="121">
        <v>0.18</v>
      </c>
      <c r="R46" s="122">
        <f>P46*(100%+Q46)</f>
        <v>0</v>
      </c>
      <c r="S46" s="122">
        <f>O46*R46</f>
        <v>0</v>
      </c>
    </row>
    <row r="47" spans="1:19" s="7" customFormat="1" ht="15">
      <c r="A47" s="215"/>
      <c r="B47" s="218"/>
      <c r="C47" s="35" t="s">
        <v>5</v>
      </c>
      <c r="D47" s="9" t="s">
        <v>4</v>
      </c>
      <c r="E47" s="120">
        <v>12</v>
      </c>
      <c r="F47" s="122"/>
      <c r="G47" s="121">
        <v>0.18</v>
      </c>
      <c r="H47" s="122">
        <f t="shared" ref="H47:H49" si="29">F47*(100%+G47)</f>
        <v>0</v>
      </c>
      <c r="I47" s="122">
        <f>E47*H47</f>
        <v>0</v>
      </c>
      <c r="J47" s="120">
        <v>12</v>
      </c>
      <c r="K47" s="122"/>
      <c r="L47" s="121">
        <v>0.18</v>
      </c>
      <c r="M47" s="122">
        <f t="shared" ref="M47:M49" si="30">K47*(100%+L47)</f>
        <v>0</v>
      </c>
      <c r="N47" s="122">
        <f t="shared" ref="N47:N49" si="31">J47*M47</f>
        <v>0</v>
      </c>
      <c r="O47" s="120">
        <v>12</v>
      </c>
      <c r="P47" s="122"/>
      <c r="Q47" s="121">
        <v>0.18</v>
      </c>
      <c r="R47" s="122">
        <f t="shared" ref="R47:R49" si="32">P47*(100%+Q47)</f>
        <v>0</v>
      </c>
      <c r="S47" s="122">
        <f t="shared" ref="S47:S49" si="33">O47*R47</f>
        <v>0</v>
      </c>
    </row>
    <row r="48" spans="1:19" s="7" customFormat="1" ht="15">
      <c r="A48" s="215"/>
      <c r="B48" s="218"/>
      <c r="C48" s="35" t="s">
        <v>70</v>
      </c>
      <c r="D48" s="13" t="s">
        <v>4</v>
      </c>
      <c r="E48" s="72">
        <v>1</v>
      </c>
      <c r="F48" s="122"/>
      <c r="G48" s="121">
        <v>0.05</v>
      </c>
      <c r="H48" s="122">
        <f t="shared" si="29"/>
        <v>0</v>
      </c>
      <c r="I48" s="122">
        <f>E48*H48</f>
        <v>0</v>
      </c>
      <c r="J48" s="72">
        <v>1</v>
      </c>
      <c r="K48" s="122"/>
      <c r="L48" s="121">
        <v>0.05</v>
      </c>
      <c r="M48" s="122">
        <f t="shared" si="30"/>
        <v>0</v>
      </c>
      <c r="N48" s="122">
        <f t="shared" si="31"/>
        <v>0</v>
      </c>
      <c r="O48" s="72">
        <v>1</v>
      </c>
      <c r="P48" s="122"/>
      <c r="Q48" s="121">
        <v>0.05</v>
      </c>
      <c r="R48" s="122">
        <f t="shared" si="32"/>
        <v>0</v>
      </c>
      <c r="S48" s="122">
        <f t="shared" si="33"/>
        <v>0</v>
      </c>
    </row>
    <row r="49" spans="1:19" s="7" customFormat="1" ht="15">
      <c r="A49" s="215"/>
      <c r="B49" s="218"/>
      <c r="C49" s="35" t="s">
        <v>238</v>
      </c>
      <c r="D49" s="15" t="s">
        <v>4</v>
      </c>
      <c r="E49" s="120">
        <v>12</v>
      </c>
      <c r="F49" s="122"/>
      <c r="G49" s="121">
        <v>0.05</v>
      </c>
      <c r="H49" s="122">
        <f t="shared" si="29"/>
        <v>0</v>
      </c>
      <c r="I49" s="122">
        <f>E49*H49</f>
        <v>0</v>
      </c>
      <c r="J49" s="120">
        <v>12</v>
      </c>
      <c r="K49" s="122"/>
      <c r="L49" s="121">
        <v>0.05</v>
      </c>
      <c r="M49" s="122">
        <f t="shared" si="30"/>
        <v>0</v>
      </c>
      <c r="N49" s="122">
        <f t="shared" si="31"/>
        <v>0</v>
      </c>
      <c r="O49" s="120">
        <v>12</v>
      </c>
      <c r="P49" s="122"/>
      <c r="Q49" s="121">
        <v>0.05</v>
      </c>
      <c r="R49" s="122">
        <f t="shared" si="32"/>
        <v>0</v>
      </c>
      <c r="S49" s="122">
        <f t="shared" si="33"/>
        <v>0</v>
      </c>
    </row>
    <row r="50" spans="1:19" s="7" customFormat="1" ht="15">
      <c r="A50" s="215"/>
      <c r="B50" s="218"/>
      <c r="C50" s="34" t="s">
        <v>63</v>
      </c>
      <c r="D50" s="57"/>
      <c r="E50" s="197">
        <f>SUM(I46:I49)</f>
        <v>0</v>
      </c>
      <c r="F50" s="198"/>
      <c r="G50" s="198"/>
      <c r="H50" s="198"/>
      <c r="I50" s="199"/>
      <c r="J50" s="197">
        <f>SUM(N46:N49)</f>
        <v>0</v>
      </c>
      <c r="K50" s="198"/>
      <c r="L50" s="198"/>
      <c r="M50" s="198"/>
      <c r="N50" s="199"/>
      <c r="O50" s="197">
        <f>SUM(S46:S49)</f>
        <v>0</v>
      </c>
      <c r="P50" s="198"/>
      <c r="Q50" s="198"/>
      <c r="R50" s="198"/>
      <c r="S50" s="199"/>
    </row>
    <row r="51" spans="1:19" ht="32.25" customHeight="1">
      <c r="A51" s="218">
        <v>2</v>
      </c>
      <c r="B51" s="218"/>
      <c r="C51" s="46" t="s">
        <v>6</v>
      </c>
      <c r="D51" s="3"/>
      <c r="E51" s="3"/>
      <c r="F51" s="82"/>
      <c r="G51" s="6"/>
      <c r="H51" s="89"/>
      <c r="I51" s="89"/>
      <c r="J51" s="3"/>
      <c r="K51" s="82"/>
      <c r="L51" s="6"/>
      <c r="M51" s="18"/>
      <c r="N51" s="18"/>
      <c r="O51" s="3"/>
      <c r="P51" s="82"/>
      <c r="Q51" s="6"/>
      <c r="R51" s="18"/>
      <c r="S51" s="18"/>
    </row>
    <row r="52" spans="1:19" ht="32.25" customHeight="1">
      <c r="A52" s="218"/>
      <c r="B52" s="218"/>
      <c r="C52" s="46" t="s">
        <v>7</v>
      </c>
      <c r="D52" s="3" t="s">
        <v>8</v>
      </c>
      <c r="E52" s="3">
        <v>4</v>
      </c>
      <c r="F52" s="82"/>
      <c r="G52" s="97">
        <v>0.18</v>
      </c>
      <c r="H52" s="88">
        <f t="shared" ref="H52:H54" si="34">F52*(100%+G52)</f>
        <v>0</v>
      </c>
      <c r="I52" s="88">
        <f>E52*H52</f>
        <v>0</v>
      </c>
      <c r="J52" s="3">
        <v>4</v>
      </c>
      <c r="K52" s="82"/>
      <c r="L52" s="97">
        <v>0.18</v>
      </c>
      <c r="M52" s="88">
        <f t="shared" ref="M52:M54" si="35">K52*(100%+L52)</f>
        <v>0</v>
      </c>
      <c r="N52" s="88">
        <f t="shared" ref="N52:N54" si="36">J52*M52</f>
        <v>0</v>
      </c>
      <c r="O52" s="3">
        <v>4</v>
      </c>
      <c r="P52" s="82"/>
      <c r="Q52" s="97">
        <v>0.18</v>
      </c>
      <c r="R52" s="88">
        <f t="shared" ref="R52:R54" si="37">P52*(100%+Q52)</f>
        <v>0</v>
      </c>
      <c r="S52" s="88">
        <f t="shared" ref="S52:S54" si="38">O52*R52</f>
        <v>0</v>
      </c>
    </row>
    <row r="53" spans="1:19" ht="32.25" customHeight="1">
      <c r="A53" s="218"/>
      <c r="B53" s="218"/>
      <c r="C53" s="46" t="s">
        <v>9</v>
      </c>
      <c r="D53" s="3" t="s">
        <v>8</v>
      </c>
      <c r="E53" s="3">
        <v>4</v>
      </c>
      <c r="F53" s="82"/>
      <c r="G53" s="97">
        <v>0.18</v>
      </c>
      <c r="H53" s="88">
        <f t="shared" si="34"/>
        <v>0</v>
      </c>
      <c r="I53" s="88">
        <f>E53*H53</f>
        <v>0</v>
      </c>
      <c r="J53" s="3">
        <v>4</v>
      </c>
      <c r="K53" s="82"/>
      <c r="L53" s="97">
        <v>0.18</v>
      </c>
      <c r="M53" s="88">
        <f t="shared" si="35"/>
        <v>0</v>
      </c>
      <c r="N53" s="88">
        <f t="shared" si="36"/>
        <v>0</v>
      </c>
      <c r="O53" s="3">
        <v>4</v>
      </c>
      <c r="P53" s="82"/>
      <c r="Q53" s="97">
        <v>0.18</v>
      </c>
      <c r="R53" s="88">
        <f t="shared" si="37"/>
        <v>0</v>
      </c>
      <c r="S53" s="88">
        <f t="shared" si="38"/>
        <v>0</v>
      </c>
    </row>
    <row r="54" spans="1:19" ht="32.25" customHeight="1">
      <c r="A54" s="218"/>
      <c r="B54" s="218"/>
      <c r="C54" s="46" t="s">
        <v>35</v>
      </c>
      <c r="D54" s="3" t="s">
        <v>8</v>
      </c>
      <c r="E54" s="3">
        <v>4</v>
      </c>
      <c r="F54" s="82"/>
      <c r="G54" s="97">
        <v>0.18</v>
      </c>
      <c r="H54" s="88">
        <f t="shared" si="34"/>
        <v>0</v>
      </c>
      <c r="I54" s="88">
        <f>E54*H54</f>
        <v>0</v>
      </c>
      <c r="J54" s="3">
        <v>4</v>
      </c>
      <c r="K54" s="82"/>
      <c r="L54" s="97">
        <v>0.18</v>
      </c>
      <c r="M54" s="88">
        <f t="shared" si="35"/>
        <v>0</v>
      </c>
      <c r="N54" s="88">
        <f t="shared" si="36"/>
        <v>0</v>
      </c>
      <c r="O54" s="3">
        <v>4</v>
      </c>
      <c r="P54" s="82"/>
      <c r="Q54" s="97">
        <v>0.18</v>
      </c>
      <c r="R54" s="88">
        <f t="shared" si="37"/>
        <v>0</v>
      </c>
      <c r="S54" s="88">
        <f t="shared" si="38"/>
        <v>0</v>
      </c>
    </row>
    <row r="55" spans="1:19" ht="32.25" customHeight="1">
      <c r="A55" s="218"/>
      <c r="B55" s="218"/>
      <c r="C55" s="47" t="s">
        <v>10</v>
      </c>
      <c r="D55" s="3"/>
      <c r="E55" s="3"/>
      <c r="F55" s="82"/>
      <c r="G55" s="6"/>
      <c r="H55" s="89"/>
      <c r="I55" s="89"/>
      <c r="J55" s="3"/>
      <c r="K55" s="82"/>
      <c r="L55" s="6"/>
      <c r="M55" s="89"/>
      <c r="N55" s="89"/>
      <c r="O55" s="3"/>
      <c r="P55" s="82"/>
      <c r="Q55" s="6"/>
      <c r="R55" s="89"/>
      <c r="S55" s="89"/>
    </row>
    <row r="56" spans="1:19" ht="135" customHeight="1">
      <c r="A56" s="218"/>
      <c r="B56" s="218"/>
      <c r="C56" s="48" t="s">
        <v>116</v>
      </c>
      <c r="D56" s="3" t="s">
        <v>11</v>
      </c>
      <c r="E56" s="3">
        <v>11</v>
      </c>
      <c r="F56" s="82"/>
      <c r="G56" s="97">
        <v>0.18</v>
      </c>
      <c r="H56" s="88">
        <f>F56*(100%+G56)</f>
        <v>0</v>
      </c>
      <c r="I56" s="88">
        <f t="shared" ref="I56:I79" si="39">E56*H56</f>
        <v>0</v>
      </c>
      <c r="J56" s="3">
        <v>11</v>
      </c>
      <c r="K56" s="82"/>
      <c r="L56" s="97">
        <v>0.18</v>
      </c>
      <c r="M56" s="88">
        <f>K56*(100%+L56)</f>
        <v>0</v>
      </c>
      <c r="N56" s="88">
        <f>J56*M56</f>
        <v>0</v>
      </c>
      <c r="O56" s="3">
        <v>11</v>
      </c>
      <c r="P56" s="82"/>
      <c r="Q56" s="97">
        <v>0.18</v>
      </c>
      <c r="R56" s="88">
        <f>P56*(100%+Q56)</f>
        <v>0</v>
      </c>
      <c r="S56" s="88">
        <f>O56*R56</f>
        <v>0</v>
      </c>
    </row>
    <row r="57" spans="1:19" ht="141.75" customHeight="1">
      <c r="A57" s="218"/>
      <c r="B57" s="218"/>
      <c r="C57" s="48" t="s">
        <v>119</v>
      </c>
      <c r="D57" s="3" t="s">
        <v>12</v>
      </c>
      <c r="E57" s="3">
        <v>101</v>
      </c>
      <c r="F57" s="92"/>
      <c r="G57" s="97">
        <v>0.18</v>
      </c>
      <c r="H57" s="88">
        <f>F57*(100%+G57)</f>
        <v>0</v>
      </c>
      <c r="I57" s="88">
        <f t="shared" si="39"/>
        <v>0</v>
      </c>
      <c r="J57" s="3">
        <v>101</v>
      </c>
      <c r="K57" s="92"/>
      <c r="L57" s="97">
        <v>0.18</v>
      </c>
      <c r="M57" s="88">
        <f>K57*(100%+L57)</f>
        <v>0</v>
      </c>
      <c r="N57" s="88">
        <f>J57*M57</f>
        <v>0</v>
      </c>
      <c r="O57" s="3">
        <v>101</v>
      </c>
      <c r="P57" s="92"/>
      <c r="Q57" s="97">
        <v>0.18</v>
      </c>
      <c r="R57" s="88">
        <f>P57*(100%+Q57)</f>
        <v>0</v>
      </c>
      <c r="S57" s="88">
        <f>O57*R57</f>
        <v>0</v>
      </c>
    </row>
    <row r="58" spans="1:19" ht="53.25" customHeight="1">
      <c r="A58" s="218"/>
      <c r="B58" s="218"/>
      <c r="C58" s="48" t="s">
        <v>118</v>
      </c>
      <c r="D58" s="3" t="s">
        <v>11</v>
      </c>
      <c r="E58" s="3">
        <v>21</v>
      </c>
      <c r="F58" s="92"/>
      <c r="G58" s="97">
        <v>0.18</v>
      </c>
      <c r="H58" s="88">
        <f t="shared" ref="H58:H60" si="40">F58*(100%+G58)</f>
        <v>0</v>
      </c>
      <c r="I58" s="88">
        <f t="shared" si="39"/>
        <v>0</v>
      </c>
      <c r="J58" s="3">
        <v>21</v>
      </c>
      <c r="K58" s="92"/>
      <c r="L58" s="97">
        <v>0.18</v>
      </c>
      <c r="M58" s="88">
        <f t="shared" ref="M58:M60" si="41">K58*(100%+L58)</f>
        <v>0</v>
      </c>
      <c r="N58" s="88">
        <f t="shared" ref="N58:N60" si="42">J58*M58</f>
        <v>0</v>
      </c>
      <c r="O58" s="3">
        <v>21</v>
      </c>
      <c r="P58" s="92"/>
      <c r="Q58" s="97">
        <v>0.18</v>
      </c>
      <c r="R58" s="88">
        <f t="shared" ref="R58:R60" si="43">P58*(100%+Q58)</f>
        <v>0</v>
      </c>
      <c r="S58" s="88">
        <f t="shared" ref="S58:S60" si="44">O58*R58</f>
        <v>0</v>
      </c>
    </row>
    <row r="59" spans="1:19" ht="32.25" customHeight="1">
      <c r="A59" s="218"/>
      <c r="B59" s="218"/>
      <c r="C59" s="48" t="s">
        <v>117</v>
      </c>
      <c r="D59" s="3" t="s">
        <v>13</v>
      </c>
      <c r="E59" s="3">
        <v>134</v>
      </c>
      <c r="F59" s="92"/>
      <c r="G59" s="97">
        <v>0.18</v>
      </c>
      <c r="H59" s="88">
        <f t="shared" si="40"/>
        <v>0</v>
      </c>
      <c r="I59" s="88">
        <f t="shared" si="39"/>
        <v>0</v>
      </c>
      <c r="J59" s="3">
        <v>134</v>
      </c>
      <c r="K59" s="92"/>
      <c r="L59" s="97">
        <v>0.18</v>
      </c>
      <c r="M59" s="88">
        <f t="shared" si="41"/>
        <v>0</v>
      </c>
      <c r="N59" s="88">
        <f t="shared" si="42"/>
        <v>0</v>
      </c>
      <c r="O59" s="3">
        <v>134</v>
      </c>
      <c r="P59" s="92"/>
      <c r="Q59" s="97">
        <v>0.18</v>
      </c>
      <c r="R59" s="88">
        <f t="shared" si="43"/>
        <v>0</v>
      </c>
      <c r="S59" s="88">
        <f t="shared" si="44"/>
        <v>0</v>
      </c>
    </row>
    <row r="60" spans="1:19" ht="34.700000000000003" customHeight="1">
      <c r="A60" s="218"/>
      <c r="B60" s="218"/>
      <c r="C60" s="46" t="s">
        <v>34</v>
      </c>
      <c r="D60" s="3" t="s">
        <v>8</v>
      </c>
      <c r="E60" s="3">
        <v>7</v>
      </c>
      <c r="F60" s="92"/>
      <c r="G60" s="97">
        <v>0.18</v>
      </c>
      <c r="H60" s="88">
        <f t="shared" si="40"/>
        <v>0</v>
      </c>
      <c r="I60" s="88">
        <f t="shared" si="39"/>
        <v>0</v>
      </c>
      <c r="J60" s="3">
        <v>7</v>
      </c>
      <c r="K60" s="92"/>
      <c r="L60" s="97">
        <v>0.18</v>
      </c>
      <c r="M60" s="88">
        <f t="shared" si="41"/>
        <v>0</v>
      </c>
      <c r="N60" s="88">
        <f t="shared" si="42"/>
        <v>0</v>
      </c>
      <c r="O60" s="3">
        <v>7</v>
      </c>
      <c r="P60" s="92"/>
      <c r="Q60" s="97">
        <v>0.18</v>
      </c>
      <c r="R60" s="88">
        <f t="shared" si="43"/>
        <v>0</v>
      </c>
      <c r="S60" s="88">
        <f t="shared" si="44"/>
        <v>0</v>
      </c>
    </row>
    <row r="61" spans="1:19" ht="128.25" customHeight="1">
      <c r="A61" s="218"/>
      <c r="B61" s="218"/>
      <c r="C61" s="48" t="s">
        <v>120</v>
      </c>
      <c r="D61" s="3" t="s">
        <v>12</v>
      </c>
      <c r="E61" s="3">
        <v>7</v>
      </c>
      <c r="F61" s="82"/>
      <c r="G61" s="97">
        <v>0.18</v>
      </c>
      <c r="H61" s="88">
        <f>F61*(100%+G61)</f>
        <v>0</v>
      </c>
      <c r="I61" s="88">
        <f t="shared" si="39"/>
        <v>0</v>
      </c>
      <c r="J61" s="3">
        <v>7</v>
      </c>
      <c r="K61" s="82"/>
      <c r="L61" s="97">
        <v>0.18</v>
      </c>
      <c r="M61" s="88">
        <f>K61*(100%+L61)</f>
        <v>0</v>
      </c>
      <c r="N61" s="88">
        <f>J61*M61</f>
        <v>0</v>
      </c>
      <c r="O61" s="3">
        <v>7</v>
      </c>
      <c r="P61" s="82"/>
      <c r="Q61" s="97">
        <v>0.18</v>
      </c>
      <c r="R61" s="88">
        <f>P61*(100%+Q61)</f>
        <v>0</v>
      </c>
      <c r="S61" s="88">
        <f>O61*R61</f>
        <v>0</v>
      </c>
    </row>
    <row r="62" spans="1:19" ht="32.25" customHeight="1">
      <c r="A62" s="218"/>
      <c r="B62" s="218"/>
      <c r="C62" s="46" t="s">
        <v>121</v>
      </c>
      <c r="D62" s="49" t="s">
        <v>14</v>
      </c>
      <c r="E62" s="3">
        <v>3</v>
      </c>
      <c r="F62" s="93"/>
      <c r="G62" s="97">
        <v>0.18</v>
      </c>
      <c r="H62" s="88">
        <f>F62*(100%+G62)</f>
        <v>0</v>
      </c>
      <c r="I62" s="88">
        <f t="shared" si="39"/>
        <v>0</v>
      </c>
      <c r="J62" s="3">
        <v>3</v>
      </c>
      <c r="K62" s="93"/>
      <c r="L62" s="97">
        <v>0.18</v>
      </c>
      <c r="M62" s="88">
        <f>K62*(100%+L62)</f>
        <v>0</v>
      </c>
      <c r="N62" s="88">
        <f>J62*M62</f>
        <v>0</v>
      </c>
      <c r="O62" s="3">
        <v>3</v>
      </c>
      <c r="P62" s="93"/>
      <c r="Q62" s="97">
        <v>0.18</v>
      </c>
      <c r="R62" s="88">
        <f>P62*(100%+Q62)</f>
        <v>0</v>
      </c>
      <c r="S62" s="88">
        <f>O62*R62</f>
        <v>0</v>
      </c>
    </row>
    <row r="63" spans="1:19" ht="32.25" customHeight="1">
      <c r="A63" s="218"/>
      <c r="B63" s="218"/>
      <c r="C63" s="46" t="s">
        <v>122</v>
      </c>
      <c r="D63" s="49" t="s">
        <v>14</v>
      </c>
      <c r="E63" s="3">
        <v>3</v>
      </c>
      <c r="F63" s="93"/>
      <c r="G63" s="97">
        <v>0.18</v>
      </c>
      <c r="H63" s="88">
        <f>F63*(100%+G63)</f>
        <v>0</v>
      </c>
      <c r="I63" s="88">
        <f t="shared" si="39"/>
        <v>0</v>
      </c>
      <c r="J63" s="3">
        <v>3</v>
      </c>
      <c r="K63" s="93"/>
      <c r="L63" s="97">
        <v>0.18</v>
      </c>
      <c r="M63" s="88">
        <f>K63*(100%+L63)</f>
        <v>0</v>
      </c>
      <c r="N63" s="88">
        <f>J63*M63</f>
        <v>0</v>
      </c>
      <c r="O63" s="3">
        <v>3</v>
      </c>
      <c r="P63" s="93"/>
      <c r="Q63" s="97">
        <v>0.18</v>
      </c>
      <c r="R63" s="88">
        <f>P63*(100%+Q63)</f>
        <v>0</v>
      </c>
      <c r="S63" s="88">
        <f>O63*R63</f>
        <v>0</v>
      </c>
    </row>
    <row r="64" spans="1:19" ht="32.25" customHeight="1">
      <c r="A64" s="218"/>
      <c r="B64" s="218"/>
      <c r="C64" s="48" t="s">
        <v>15</v>
      </c>
      <c r="D64" s="3" t="s">
        <v>14</v>
      </c>
      <c r="E64" s="3">
        <v>4</v>
      </c>
      <c r="F64" s="82"/>
      <c r="G64" s="97">
        <v>0.18</v>
      </c>
      <c r="H64" s="88">
        <f t="shared" ref="H64:H79" si="45">F64*(100%+G64)</f>
        <v>0</v>
      </c>
      <c r="I64" s="88">
        <f t="shared" si="39"/>
        <v>0</v>
      </c>
      <c r="J64" s="3">
        <v>4</v>
      </c>
      <c r="K64" s="82"/>
      <c r="L64" s="97">
        <v>0.18</v>
      </c>
      <c r="M64" s="88">
        <f t="shared" ref="M64:M79" si="46">K64*(100%+L64)</f>
        <v>0</v>
      </c>
      <c r="N64" s="88">
        <f t="shared" ref="N64:N79" si="47">J64*M64</f>
        <v>0</v>
      </c>
      <c r="O64" s="3">
        <v>4</v>
      </c>
      <c r="P64" s="82"/>
      <c r="Q64" s="97">
        <v>0.18</v>
      </c>
      <c r="R64" s="88">
        <f t="shared" ref="R64:R79" si="48">P64*(100%+Q64)</f>
        <v>0</v>
      </c>
      <c r="S64" s="88">
        <f t="shared" ref="S64:S79" si="49">O64*R64</f>
        <v>0</v>
      </c>
    </row>
    <row r="65" spans="1:19" ht="32.25" customHeight="1">
      <c r="A65" s="218"/>
      <c r="B65" s="218"/>
      <c r="C65" s="48" t="s">
        <v>16</v>
      </c>
      <c r="D65" s="3" t="s">
        <v>14</v>
      </c>
      <c r="E65" s="3">
        <v>4</v>
      </c>
      <c r="F65" s="82"/>
      <c r="G65" s="97">
        <v>0.18</v>
      </c>
      <c r="H65" s="88">
        <f t="shared" si="45"/>
        <v>0</v>
      </c>
      <c r="I65" s="88">
        <f t="shared" si="39"/>
        <v>0</v>
      </c>
      <c r="J65" s="3">
        <v>4</v>
      </c>
      <c r="K65" s="82"/>
      <c r="L65" s="97">
        <v>0.18</v>
      </c>
      <c r="M65" s="88">
        <f t="shared" si="46"/>
        <v>0</v>
      </c>
      <c r="N65" s="88">
        <f t="shared" si="47"/>
        <v>0</v>
      </c>
      <c r="O65" s="3">
        <v>4</v>
      </c>
      <c r="P65" s="82"/>
      <c r="Q65" s="97">
        <v>0.18</v>
      </c>
      <c r="R65" s="88">
        <f t="shared" si="48"/>
        <v>0</v>
      </c>
      <c r="S65" s="88">
        <f t="shared" si="49"/>
        <v>0</v>
      </c>
    </row>
    <row r="66" spans="1:19" ht="32.25" customHeight="1">
      <c r="A66" s="218"/>
      <c r="B66" s="218"/>
      <c r="C66" s="48" t="s">
        <v>17</v>
      </c>
      <c r="D66" s="3" t="s">
        <v>14</v>
      </c>
      <c r="E66" s="3">
        <v>4</v>
      </c>
      <c r="F66" s="82"/>
      <c r="G66" s="97">
        <v>0.18</v>
      </c>
      <c r="H66" s="88">
        <f t="shared" si="45"/>
        <v>0</v>
      </c>
      <c r="I66" s="88">
        <f t="shared" si="39"/>
        <v>0</v>
      </c>
      <c r="J66" s="3">
        <v>4</v>
      </c>
      <c r="K66" s="82"/>
      <c r="L66" s="97">
        <v>0.18</v>
      </c>
      <c r="M66" s="88">
        <f t="shared" si="46"/>
        <v>0</v>
      </c>
      <c r="N66" s="88">
        <f t="shared" si="47"/>
        <v>0</v>
      </c>
      <c r="O66" s="3">
        <v>4</v>
      </c>
      <c r="P66" s="82"/>
      <c r="Q66" s="97">
        <v>0.18</v>
      </c>
      <c r="R66" s="88">
        <f t="shared" si="48"/>
        <v>0</v>
      </c>
      <c r="S66" s="88">
        <f t="shared" si="49"/>
        <v>0</v>
      </c>
    </row>
    <row r="67" spans="1:19" ht="32.25" customHeight="1">
      <c r="A67" s="218"/>
      <c r="B67" s="218"/>
      <c r="C67" s="48" t="s">
        <v>123</v>
      </c>
      <c r="D67" s="3" t="s">
        <v>14</v>
      </c>
      <c r="E67" s="3">
        <v>2</v>
      </c>
      <c r="F67" s="93"/>
      <c r="G67" s="97">
        <v>0.18</v>
      </c>
      <c r="H67" s="88">
        <f t="shared" si="45"/>
        <v>0</v>
      </c>
      <c r="I67" s="88">
        <f t="shared" si="39"/>
        <v>0</v>
      </c>
      <c r="J67" s="3">
        <v>2</v>
      </c>
      <c r="K67" s="93"/>
      <c r="L67" s="97">
        <v>0.18</v>
      </c>
      <c r="M67" s="88">
        <f t="shared" si="46"/>
        <v>0</v>
      </c>
      <c r="N67" s="88">
        <f t="shared" si="47"/>
        <v>0</v>
      </c>
      <c r="O67" s="3">
        <v>2</v>
      </c>
      <c r="P67" s="93"/>
      <c r="Q67" s="97">
        <v>0.18</v>
      </c>
      <c r="R67" s="88">
        <f t="shared" si="48"/>
        <v>0</v>
      </c>
      <c r="S67" s="88">
        <f t="shared" si="49"/>
        <v>0</v>
      </c>
    </row>
    <row r="68" spans="1:19" ht="32.25" customHeight="1">
      <c r="A68" s="218"/>
      <c r="B68" s="218"/>
      <c r="C68" s="48" t="s">
        <v>19</v>
      </c>
      <c r="D68" s="3" t="s">
        <v>14</v>
      </c>
      <c r="E68" s="3">
        <v>2</v>
      </c>
      <c r="F68" s="93"/>
      <c r="G68" s="97">
        <v>0.18</v>
      </c>
      <c r="H68" s="88">
        <f t="shared" si="45"/>
        <v>0</v>
      </c>
      <c r="I68" s="88">
        <f t="shared" si="39"/>
        <v>0</v>
      </c>
      <c r="J68" s="3">
        <v>2</v>
      </c>
      <c r="K68" s="93"/>
      <c r="L68" s="97">
        <v>0.18</v>
      </c>
      <c r="M68" s="88">
        <f t="shared" si="46"/>
        <v>0</v>
      </c>
      <c r="N68" s="88">
        <f t="shared" si="47"/>
        <v>0</v>
      </c>
      <c r="O68" s="3">
        <v>2</v>
      </c>
      <c r="P68" s="93"/>
      <c r="Q68" s="97">
        <v>0.18</v>
      </c>
      <c r="R68" s="88">
        <f t="shared" si="48"/>
        <v>0</v>
      </c>
      <c r="S68" s="88">
        <f t="shared" si="49"/>
        <v>0</v>
      </c>
    </row>
    <row r="69" spans="1:19" ht="32.25" customHeight="1">
      <c r="A69" s="218"/>
      <c r="B69" s="218"/>
      <c r="C69" s="48" t="s">
        <v>36</v>
      </c>
      <c r="D69" s="3" t="s">
        <v>14</v>
      </c>
      <c r="E69" s="3">
        <v>2</v>
      </c>
      <c r="F69" s="93"/>
      <c r="G69" s="97">
        <v>0.18</v>
      </c>
      <c r="H69" s="88">
        <f t="shared" si="45"/>
        <v>0</v>
      </c>
      <c r="I69" s="88">
        <f t="shared" si="39"/>
        <v>0</v>
      </c>
      <c r="J69" s="3">
        <v>2</v>
      </c>
      <c r="K69" s="93"/>
      <c r="L69" s="97">
        <v>0.18</v>
      </c>
      <c r="M69" s="88">
        <f t="shared" si="46"/>
        <v>0</v>
      </c>
      <c r="N69" s="88">
        <f t="shared" si="47"/>
        <v>0</v>
      </c>
      <c r="O69" s="3">
        <v>2</v>
      </c>
      <c r="P69" s="93"/>
      <c r="Q69" s="97">
        <v>0.18</v>
      </c>
      <c r="R69" s="88">
        <f t="shared" si="48"/>
        <v>0</v>
      </c>
      <c r="S69" s="88">
        <f t="shared" si="49"/>
        <v>0</v>
      </c>
    </row>
    <row r="70" spans="1:19" ht="32.25" customHeight="1">
      <c r="A70" s="218"/>
      <c r="B70" s="218"/>
      <c r="C70" s="48" t="s">
        <v>20</v>
      </c>
      <c r="D70" s="3" t="s">
        <v>14</v>
      </c>
      <c r="E70" s="3">
        <v>2</v>
      </c>
      <c r="F70" s="82"/>
      <c r="G70" s="97">
        <v>0.18</v>
      </c>
      <c r="H70" s="88">
        <f t="shared" si="45"/>
        <v>0</v>
      </c>
      <c r="I70" s="88">
        <f t="shared" si="39"/>
        <v>0</v>
      </c>
      <c r="J70" s="3">
        <v>2</v>
      </c>
      <c r="K70" s="82"/>
      <c r="L70" s="97">
        <v>0.18</v>
      </c>
      <c r="M70" s="88">
        <f t="shared" si="46"/>
        <v>0</v>
      </c>
      <c r="N70" s="88">
        <f t="shared" si="47"/>
        <v>0</v>
      </c>
      <c r="O70" s="3">
        <v>2</v>
      </c>
      <c r="P70" s="82"/>
      <c r="Q70" s="97">
        <v>0.18</v>
      </c>
      <c r="R70" s="88">
        <f t="shared" si="48"/>
        <v>0</v>
      </c>
      <c r="S70" s="88">
        <f t="shared" si="49"/>
        <v>0</v>
      </c>
    </row>
    <row r="71" spans="1:19" ht="32.25" customHeight="1">
      <c r="A71" s="218"/>
      <c r="B71" s="218"/>
      <c r="C71" s="48" t="s">
        <v>21</v>
      </c>
      <c r="D71" s="3" t="s">
        <v>22</v>
      </c>
      <c r="E71" s="3">
        <v>14</v>
      </c>
      <c r="F71" s="82"/>
      <c r="G71" s="97">
        <v>0.18</v>
      </c>
      <c r="H71" s="88">
        <f t="shared" si="45"/>
        <v>0</v>
      </c>
      <c r="I71" s="88">
        <f t="shared" si="39"/>
        <v>0</v>
      </c>
      <c r="J71" s="3">
        <v>14</v>
      </c>
      <c r="K71" s="82"/>
      <c r="L71" s="97">
        <v>0.18</v>
      </c>
      <c r="M71" s="88">
        <f t="shared" si="46"/>
        <v>0</v>
      </c>
      <c r="N71" s="88">
        <f t="shared" si="47"/>
        <v>0</v>
      </c>
      <c r="O71" s="3">
        <v>14</v>
      </c>
      <c r="P71" s="82"/>
      <c r="Q71" s="97">
        <v>0.18</v>
      </c>
      <c r="R71" s="88">
        <f t="shared" si="48"/>
        <v>0</v>
      </c>
      <c r="S71" s="88">
        <f t="shared" si="49"/>
        <v>0</v>
      </c>
    </row>
    <row r="72" spans="1:19" ht="32.25" customHeight="1">
      <c r="A72" s="218"/>
      <c r="B72" s="218"/>
      <c r="C72" s="46" t="s">
        <v>48</v>
      </c>
      <c r="D72" s="3" t="s">
        <v>49</v>
      </c>
      <c r="E72" s="3">
        <v>1</v>
      </c>
      <c r="F72" s="82"/>
      <c r="G72" s="97">
        <v>0.18</v>
      </c>
      <c r="H72" s="88">
        <f t="shared" si="45"/>
        <v>0</v>
      </c>
      <c r="I72" s="88">
        <f t="shared" si="39"/>
        <v>0</v>
      </c>
      <c r="J72" s="3">
        <v>1</v>
      </c>
      <c r="K72" s="82"/>
      <c r="L72" s="97">
        <v>0.18</v>
      </c>
      <c r="M72" s="88">
        <f t="shared" si="46"/>
        <v>0</v>
      </c>
      <c r="N72" s="88">
        <f t="shared" si="47"/>
        <v>0</v>
      </c>
      <c r="O72" s="3">
        <v>1</v>
      </c>
      <c r="P72" s="82"/>
      <c r="Q72" s="97">
        <v>0.18</v>
      </c>
      <c r="R72" s="88">
        <f t="shared" si="48"/>
        <v>0</v>
      </c>
      <c r="S72" s="88">
        <f t="shared" si="49"/>
        <v>0</v>
      </c>
    </row>
    <row r="73" spans="1:19" ht="32.25" customHeight="1">
      <c r="A73" s="218"/>
      <c r="B73" s="218"/>
      <c r="C73" s="48" t="s">
        <v>124</v>
      </c>
      <c r="D73" s="3" t="s">
        <v>50</v>
      </c>
      <c r="E73" s="3">
        <v>4</v>
      </c>
      <c r="F73" s="82"/>
      <c r="G73" s="97">
        <v>0.18</v>
      </c>
      <c r="H73" s="88">
        <f t="shared" si="45"/>
        <v>0</v>
      </c>
      <c r="I73" s="88">
        <f t="shared" si="39"/>
        <v>0</v>
      </c>
      <c r="J73" s="3">
        <v>4</v>
      </c>
      <c r="K73" s="82"/>
      <c r="L73" s="97">
        <v>0.18</v>
      </c>
      <c r="M73" s="88">
        <f t="shared" si="46"/>
        <v>0</v>
      </c>
      <c r="N73" s="88">
        <f t="shared" si="47"/>
        <v>0</v>
      </c>
      <c r="O73" s="3">
        <v>4</v>
      </c>
      <c r="P73" s="82"/>
      <c r="Q73" s="97">
        <v>0.18</v>
      </c>
      <c r="R73" s="88">
        <f t="shared" si="48"/>
        <v>0</v>
      </c>
      <c r="S73" s="88">
        <f t="shared" si="49"/>
        <v>0</v>
      </c>
    </row>
    <row r="74" spans="1:19" ht="32.25" customHeight="1">
      <c r="A74" s="218"/>
      <c r="B74" s="218"/>
      <c r="C74" s="46" t="s">
        <v>52</v>
      </c>
      <c r="D74" s="3" t="s">
        <v>14</v>
      </c>
      <c r="E74" s="137">
        <v>1</v>
      </c>
      <c r="F74" s="82"/>
      <c r="G74" s="97">
        <v>0.18</v>
      </c>
      <c r="H74" s="88">
        <f t="shared" si="45"/>
        <v>0</v>
      </c>
      <c r="I74" s="88">
        <f t="shared" si="39"/>
        <v>0</v>
      </c>
      <c r="J74" s="137">
        <v>1</v>
      </c>
      <c r="K74" s="82"/>
      <c r="L74" s="97">
        <v>0.18</v>
      </c>
      <c r="M74" s="88">
        <f t="shared" si="46"/>
        <v>0</v>
      </c>
      <c r="N74" s="88">
        <f t="shared" si="47"/>
        <v>0</v>
      </c>
      <c r="O74" s="137">
        <v>1</v>
      </c>
      <c r="P74" s="82"/>
      <c r="Q74" s="97">
        <v>0.18</v>
      </c>
      <c r="R74" s="88">
        <f t="shared" si="48"/>
        <v>0</v>
      </c>
      <c r="S74" s="88">
        <f t="shared" si="49"/>
        <v>0</v>
      </c>
    </row>
    <row r="75" spans="1:19" ht="32.25" customHeight="1">
      <c r="A75" s="218"/>
      <c r="B75" s="218"/>
      <c r="C75" s="48" t="s">
        <v>161</v>
      </c>
      <c r="D75" s="3" t="s">
        <v>159</v>
      </c>
      <c r="E75" s="3">
        <v>4</v>
      </c>
      <c r="F75" s="82"/>
      <c r="G75" s="97">
        <v>0.18</v>
      </c>
      <c r="H75" s="88">
        <f t="shared" si="45"/>
        <v>0</v>
      </c>
      <c r="I75" s="88">
        <f t="shared" si="39"/>
        <v>0</v>
      </c>
      <c r="J75" s="74">
        <v>4</v>
      </c>
      <c r="K75" s="82"/>
      <c r="L75" s="97">
        <v>0.18</v>
      </c>
      <c r="M75" s="88">
        <f t="shared" si="46"/>
        <v>0</v>
      </c>
      <c r="N75" s="88">
        <f t="shared" si="47"/>
        <v>0</v>
      </c>
      <c r="O75" s="74">
        <v>4</v>
      </c>
      <c r="P75" s="82"/>
      <c r="Q75" s="97">
        <v>0.18</v>
      </c>
      <c r="R75" s="88">
        <f t="shared" si="48"/>
        <v>0</v>
      </c>
      <c r="S75" s="88">
        <f t="shared" si="49"/>
        <v>0</v>
      </c>
    </row>
    <row r="76" spans="1:19" ht="32.25" customHeight="1">
      <c r="A76" s="218"/>
      <c r="B76" s="218"/>
      <c r="C76" s="46" t="s">
        <v>162</v>
      </c>
      <c r="D76" s="3" t="s">
        <v>8</v>
      </c>
      <c r="E76" s="3">
        <v>11</v>
      </c>
      <c r="F76" s="82"/>
      <c r="G76" s="97">
        <v>0.18</v>
      </c>
      <c r="H76" s="88">
        <f t="shared" si="45"/>
        <v>0</v>
      </c>
      <c r="I76" s="88">
        <f t="shared" si="39"/>
        <v>0</v>
      </c>
      <c r="J76" s="74">
        <v>11</v>
      </c>
      <c r="K76" s="82"/>
      <c r="L76" s="97">
        <v>0.18</v>
      </c>
      <c r="M76" s="88">
        <f t="shared" si="46"/>
        <v>0</v>
      </c>
      <c r="N76" s="88">
        <f t="shared" si="47"/>
        <v>0</v>
      </c>
      <c r="O76" s="74">
        <v>11</v>
      </c>
      <c r="P76" s="82"/>
      <c r="Q76" s="97">
        <v>0.18</v>
      </c>
      <c r="R76" s="88">
        <f t="shared" si="48"/>
        <v>0</v>
      </c>
      <c r="S76" s="88">
        <f t="shared" si="49"/>
        <v>0</v>
      </c>
    </row>
    <row r="77" spans="1:19" ht="30" customHeight="1">
      <c r="A77" s="218"/>
      <c r="B77" s="218"/>
      <c r="C77" s="42" t="s">
        <v>25</v>
      </c>
      <c r="D77" s="32" t="s">
        <v>42</v>
      </c>
      <c r="E77" s="94">
        <v>7</v>
      </c>
      <c r="F77" s="130"/>
      <c r="G77" s="121">
        <v>0.18</v>
      </c>
      <c r="H77" s="129">
        <f t="shared" si="45"/>
        <v>0</v>
      </c>
      <c r="I77" s="129">
        <f t="shared" si="39"/>
        <v>0</v>
      </c>
      <c r="J77" s="94">
        <v>7</v>
      </c>
      <c r="K77" s="130"/>
      <c r="L77" s="121">
        <v>0.18</v>
      </c>
      <c r="M77" s="129">
        <f t="shared" si="46"/>
        <v>0</v>
      </c>
      <c r="N77" s="129">
        <f t="shared" si="47"/>
        <v>0</v>
      </c>
      <c r="O77" s="94">
        <v>7</v>
      </c>
      <c r="P77" s="95"/>
      <c r="Q77" s="97">
        <v>0.18</v>
      </c>
      <c r="R77" s="88">
        <f t="shared" si="48"/>
        <v>0</v>
      </c>
      <c r="S77" s="88">
        <f t="shared" si="49"/>
        <v>0</v>
      </c>
    </row>
    <row r="78" spans="1:19" ht="30" customHeight="1">
      <c r="A78" s="218"/>
      <c r="B78" s="218"/>
      <c r="C78" s="42" t="s">
        <v>165</v>
      </c>
      <c r="D78" s="32" t="s">
        <v>42</v>
      </c>
      <c r="E78" s="94">
        <v>14</v>
      </c>
      <c r="F78" s="130"/>
      <c r="G78" s="121">
        <v>0.18</v>
      </c>
      <c r="H78" s="129">
        <f t="shared" si="45"/>
        <v>0</v>
      </c>
      <c r="I78" s="129">
        <f t="shared" si="39"/>
        <v>0</v>
      </c>
      <c r="J78" s="94">
        <v>14</v>
      </c>
      <c r="K78" s="130"/>
      <c r="L78" s="121">
        <v>0.18</v>
      </c>
      <c r="M78" s="129">
        <f t="shared" si="46"/>
        <v>0</v>
      </c>
      <c r="N78" s="129">
        <f t="shared" si="47"/>
        <v>0</v>
      </c>
      <c r="O78" s="94">
        <v>14</v>
      </c>
      <c r="P78" s="95"/>
      <c r="Q78" s="97">
        <v>0.18</v>
      </c>
      <c r="R78" s="88">
        <f t="shared" si="48"/>
        <v>0</v>
      </c>
      <c r="S78" s="88">
        <f t="shared" si="49"/>
        <v>0</v>
      </c>
    </row>
    <row r="79" spans="1:19" ht="30" customHeight="1">
      <c r="A79" s="218"/>
      <c r="B79" s="218"/>
      <c r="C79" s="42" t="s">
        <v>164</v>
      </c>
      <c r="D79" s="32" t="s">
        <v>42</v>
      </c>
      <c r="E79" s="94">
        <v>14</v>
      </c>
      <c r="F79" s="130"/>
      <c r="G79" s="121">
        <v>0.18</v>
      </c>
      <c r="H79" s="129">
        <f t="shared" si="45"/>
        <v>0</v>
      </c>
      <c r="I79" s="129">
        <f t="shared" si="39"/>
        <v>0</v>
      </c>
      <c r="J79" s="94">
        <v>14</v>
      </c>
      <c r="K79" s="130"/>
      <c r="L79" s="121">
        <v>0.18</v>
      </c>
      <c r="M79" s="129">
        <f t="shared" si="46"/>
        <v>0</v>
      </c>
      <c r="N79" s="129">
        <f t="shared" si="47"/>
        <v>0</v>
      </c>
      <c r="O79" s="94">
        <v>14</v>
      </c>
      <c r="P79" s="95"/>
      <c r="Q79" s="97">
        <v>0.18</v>
      </c>
      <c r="R79" s="88">
        <f t="shared" si="48"/>
        <v>0</v>
      </c>
      <c r="S79" s="88">
        <f t="shared" si="49"/>
        <v>0</v>
      </c>
    </row>
    <row r="80" spans="1:19" ht="32.25" customHeight="1">
      <c r="A80" s="218"/>
      <c r="B80" s="218"/>
      <c r="C80" s="48" t="s">
        <v>18</v>
      </c>
      <c r="D80" s="3" t="s">
        <v>14</v>
      </c>
      <c r="E80" s="140">
        <v>2</v>
      </c>
      <c r="F80" s="141"/>
      <c r="G80" s="121">
        <v>0.05</v>
      </c>
      <c r="H80" s="129">
        <f t="shared" ref="H80:H86" si="50">F80*(100%+G80)</f>
        <v>0</v>
      </c>
      <c r="I80" s="129">
        <f t="shared" ref="I80:I86" si="51">E80*H80</f>
        <v>0</v>
      </c>
      <c r="J80" s="140">
        <v>2</v>
      </c>
      <c r="K80" s="141"/>
      <c r="L80" s="121">
        <v>0.05</v>
      </c>
      <c r="M80" s="129">
        <f t="shared" ref="M80:M86" si="52">K80*(100%+L80)</f>
        <v>0</v>
      </c>
      <c r="N80" s="129">
        <f t="shared" ref="N80:N86" si="53">J80*M80</f>
        <v>0</v>
      </c>
      <c r="O80" s="140">
        <v>2</v>
      </c>
      <c r="P80" s="82"/>
      <c r="Q80" s="97">
        <v>0.05</v>
      </c>
      <c r="R80" s="88">
        <f t="shared" ref="R80:R86" si="54">P80*(100%+Q80)</f>
        <v>0</v>
      </c>
      <c r="S80" s="88">
        <f t="shared" ref="S80:S86" si="55">O80*R80</f>
        <v>0</v>
      </c>
    </row>
    <row r="81" spans="1:19" ht="32.25" customHeight="1">
      <c r="A81" s="218"/>
      <c r="B81" s="218"/>
      <c r="C81" s="46" t="s">
        <v>166</v>
      </c>
      <c r="D81" s="3" t="s">
        <v>4</v>
      </c>
      <c r="E81" s="3">
        <v>3</v>
      </c>
      <c r="F81" s="82"/>
      <c r="G81" s="97">
        <v>0.05</v>
      </c>
      <c r="H81" s="88">
        <f t="shared" si="50"/>
        <v>0</v>
      </c>
      <c r="I81" s="88">
        <f t="shared" si="51"/>
        <v>0</v>
      </c>
      <c r="J81" s="3">
        <v>3</v>
      </c>
      <c r="K81" s="82"/>
      <c r="L81" s="97">
        <v>0.05</v>
      </c>
      <c r="M81" s="88">
        <f t="shared" si="52"/>
        <v>0</v>
      </c>
      <c r="N81" s="88">
        <f t="shared" si="53"/>
        <v>0</v>
      </c>
      <c r="O81" s="3">
        <v>3</v>
      </c>
      <c r="P81" s="82"/>
      <c r="Q81" s="97">
        <v>0.05</v>
      </c>
      <c r="R81" s="88">
        <f t="shared" si="54"/>
        <v>0</v>
      </c>
      <c r="S81" s="88">
        <f t="shared" si="55"/>
        <v>0</v>
      </c>
    </row>
    <row r="82" spans="1:19" ht="32.25" customHeight="1">
      <c r="A82" s="218"/>
      <c r="B82" s="218"/>
      <c r="C82" s="46" t="s">
        <v>69</v>
      </c>
      <c r="D82" s="3" t="s">
        <v>4</v>
      </c>
      <c r="E82" s="3">
        <v>3</v>
      </c>
      <c r="F82" s="82"/>
      <c r="G82" s="97">
        <v>0.05</v>
      </c>
      <c r="H82" s="88">
        <f t="shared" si="50"/>
        <v>0</v>
      </c>
      <c r="I82" s="88">
        <f t="shared" si="51"/>
        <v>0</v>
      </c>
      <c r="J82" s="3">
        <v>3</v>
      </c>
      <c r="K82" s="82"/>
      <c r="L82" s="97">
        <v>0.05</v>
      </c>
      <c r="M82" s="88">
        <f t="shared" si="52"/>
        <v>0</v>
      </c>
      <c r="N82" s="88">
        <f t="shared" si="53"/>
        <v>0</v>
      </c>
      <c r="O82" s="3">
        <v>3</v>
      </c>
      <c r="P82" s="82"/>
      <c r="Q82" s="97">
        <v>0.05</v>
      </c>
      <c r="R82" s="88">
        <f t="shared" si="54"/>
        <v>0</v>
      </c>
      <c r="S82" s="88">
        <f t="shared" si="55"/>
        <v>0</v>
      </c>
    </row>
    <row r="83" spans="1:19" ht="32.25" customHeight="1">
      <c r="A83" s="218"/>
      <c r="B83" s="218"/>
      <c r="C83" s="46" t="s">
        <v>71</v>
      </c>
      <c r="D83" s="3" t="s">
        <v>4</v>
      </c>
      <c r="E83" s="3">
        <v>1</v>
      </c>
      <c r="F83" s="82"/>
      <c r="G83" s="97">
        <v>0.05</v>
      </c>
      <c r="H83" s="88">
        <f t="shared" si="50"/>
        <v>0</v>
      </c>
      <c r="I83" s="88">
        <f t="shared" si="51"/>
        <v>0</v>
      </c>
      <c r="J83" s="3">
        <v>1</v>
      </c>
      <c r="K83" s="82"/>
      <c r="L83" s="97">
        <v>0.05</v>
      </c>
      <c r="M83" s="88">
        <f t="shared" si="52"/>
        <v>0</v>
      </c>
      <c r="N83" s="88">
        <f t="shared" si="53"/>
        <v>0</v>
      </c>
      <c r="O83" s="3">
        <v>1</v>
      </c>
      <c r="P83" s="82"/>
      <c r="Q83" s="97">
        <v>0.05</v>
      </c>
      <c r="R83" s="88">
        <f t="shared" si="54"/>
        <v>0</v>
      </c>
      <c r="S83" s="88">
        <f t="shared" si="55"/>
        <v>0</v>
      </c>
    </row>
    <row r="84" spans="1:19" ht="32.25" customHeight="1">
      <c r="A84" s="218"/>
      <c r="B84" s="218"/>
      <c r="C84" s="46" t="s">
        <v>72</v>
      </c>
      <c r="D84" s="3" t="s">
        <v>4</v>
      </c>
      <c r="E84" s="3">
        <v>2</v>
      </c>
      <c r="F84" s="82"/>
      <c r="G84" s="97">
        <v>0.05</v>
      </c>
      <c r="H84" s="88">
        <f t="shared" si="50"/>
        <v>0</v>
      </c>
      <c r="I84" s="88">
        <f t="shared" si="51"/>
        <v>0</v>
      </c>
      <c r="J84" s="3">
        <v>2</v>
      </c>
      <c r="K84" s="82"/>
      <c r="L84" s="97">
        <v>0.05</v>
      </c>
      <c r="M84" s="88">
        <f t="shared" si="52"/>
        <v>0</v>
      </c>
      <c r="N84" s="88">
        <f t="shared" si="53"/>
        <v>0</v>
      </c>
      <c r="O84" s="3">
        <v>2</v>
      </c>
      <c r="P84" s="82"/>
      <c r="Q84" s="97">
        <v>0.05</v>
      </c>
      <c r="R84" s="88">
        <f t="shared" si="54"/>
        <v>0</v>
      </c>
      <c r="S84" s="88">
        <f t="shared" si="55"/>
        <v>0</v>
      </c>
    </row>
    <row r="85" spans="1:19" ht="32.25" customHeight="1">
      <c r="A85" s="218"/>
      <c r="B85" s="218"/>
      <c r="C85" s="48" t="s">
        <v>239</v>
      </c>
      <c r="D85" s="3" t="s">
        <v>4</v>
      </c>
      <c r="E85" s="3">
        <v>1</v>
      </c>
      <c r="F85" s="82"/>
      <c r="G85" s="97">
        <v>0.05</v>
      </c>
      <c r="H85" s="88">
        <f t="shared" si="50"/>
        <v>0</v>
      </c>
      <c r="I85" s="88">
        <f t="shared" si="51"/>
        <v>0</v>
      </c>
      <c r="J85" s="3">
        <v>1</v>
      </c>
      <c r="K85" s="82"/>
      <c r="L85" s="97">
        <v>0.05</v>
      </c>
      <c r="M85" s="88">
        <f t="shared" si="52"/>
        <v>0</v>
      </c>
      <c r="N85" s="88">
        <f t="shared" si="53"/>
        <v>0</v>
      </c>
      <c r="O85" s="3">
        <v>1</v>
      </c>
      <c r="P85" s="82"/>
      <c r="Q85" s="97">
        <v>0.05</v>
      </c>
      <c r="R85" s="88">
        <f t="shared" si="54"/>
        <v>0</v>
      </c>
      <c r="S85" s="88">
        <f t="shared" si="55"/>
        <v>0</v>
      </c>
    </row>
    <row r="86" spans="1:19" ht="32.25" customHeight="1">
      <c r="A86" s="218"/>
      <c r="B86" s="218"/>
      <c r="C86" s="46" t="s">
        <v>23</v>
      </c>
      <c r="D86" s="3" t="s">
        <v>22</v>
      </c>
      <c r="E86" s="3">
        <v>134</v>
      </c>
      <c r="F86" s="82"/>
      <c r="G86" s="97">
        <v>0.05</v>
      </c>
      <c r="H86" s="88">
        <f t="shared" si="50"/>
        <v>0</v>
      </c>
      <c r="I86" s="88">
        <f t="shared" si="51"/>
        <v>0</v>
      </c>
      <c r="J86" s="3">
        <v>134</v>
      </c>
      <c r="K86" s="82"/>
      <c r="L86" s="97">
        <v>0.05</v>
      </c>
      <c r="M86" s="88">
        <f t="shared" si="52"/>
        <v>0</v>
      </c>
      <c r="N86" s="88">
        <f t="shared" si="53"/>
        <v>0</v>
      </c>
      <c r="O86" s="3">
        <v>134</v>
      </c>
      <c r="P86" s="82"/>
      <c r="Q86" s="97">
        <v>0.05</v>
      </c>
      <c r="R86" s="88">
        <f t="shared" si="54"/>
        <v>0</v>
      </c>
      <c r="S86" s="88">
        <f t="shared" si="55"/>
        <v>0</v>
      </c>
    </row>
    <row r="87" spans="1:19" ht="32.25" customHeight="1">
      <c r="A87" s="218"/>
      <c r="B87" s="220"/>
      <c r="C87" s="58" t="s">
        <v>65</v>
      </c>
      <c r="D87" s="59"/>
      <c r="E87" s="200">
        <f>SUM(I51:I86)</f>
        <v>0</v>
      </c>
      <c r="F87" s="201"/>
      <c r="G87" s="201"/>
      <c r="H87" s="201"/>
      <c r="I87" s="202"/>
      <c r="J87" s="200">
        <f>SUM(N51:N86)</f>
        <v>0</v>
      </c>
      <c r="K87" s="201"/>
      <c r="L87" s="201"/>
      <c r="M87" s="201"/>
      <c r="N87" s="202"/>
      <c r="O87" s="200">
        <f>SUM(S51:S86)</f>
        <v>0</v>
      </c>
      <c r="P87" s="201"/>
      <c r="Q87" s="201"/>
      <c r="R87" s="201"/>
      <c r="S87" s="202"/>
    </row>
    <row r="88" spans="1:19" ht="35.1" customHeight="1">
      <c r="A88" s="29" t="s">
        <v>1</v>
      </c>
      <c r="B88" s="29"/>
      <c r="C88" s="28" t="s">
        <v>54</v>
      </c>
      <c r="D88" s="26"/>
      <c r="E88" s="51" t="s">
        <v>33</v>
      </c>
      <c r="F88" s="52" t="s">
        <v>44</v>
      </c>
      <c r="G88" s="124" t="s">
        <v>45</v>
      </c>
      <c r="H88" s="85" t="s">
        <v>46</v>
      </c>
      <c r="I88" s="85" t="s">
        <v>47</v>
      </c>
      <c r="J88" s="51" t="s">
        <v>33</v>
      </c>
      <c r="K88" s="52" t="s">
        <v>44</v>
      </c>
      <c r="L88" s="124" t="s">
        <v>45</v>
      </c>
      <c r="M88" s="53" t="s">
        <v>46</v>
      </c>
      <c r="N88" s="53" t="s">
        <v>47</v>
      </c>
      <c r="O88" s="51" t="s">
        <v>33</v>
      </c>
      <c r="P88" s="52" t="s">
        <v>44</v>
      </c>
      <c r="Q88" s="124" t="s">
        <v>45</v>
      </c>
      <c r="R88" s="53" t="s">
        <v>46</v>
      </c>
      <c r="S88" s="53" t="s">
        <v>47</v>
      </c>
    </row>
    <row r="89" spans="1:19" ht="35.1" customHeight="1">
      <c r="A89" s="212">
        <v>1</v>
      </c>
      <c r="B89" s="212" t="s">
        <v>129</v>
      </c>
      <c r="C89" s="35" t="s">
        <v>73</v>
      </c>
      <c r="D89" s="24" t="s">
        <v>4</v>
      </c>
      <c r="E89" s="131">
        <v>12</v>
      </c>
      <c r="F89" s="142"/>
      <c r="G89" s="121">
        <v>0.18</v>
      </c>
      <c r="H89" s="129">
        <f t="shared" ref="H89" si="56">F89*(100%+G89)</f>
        <v>0</v>
      </c>
      <c r="I89" s="129">
        <f t="shared" ref="I89:I96" si="57">E89*H89</f>
        <v>0</v>
      </c>
      <c r="J89" s="131">
        <v>12</v>
      </c>
      <c r="K89" s="142"/>
      <c r="L89" s="121">
        <v>0.18</v>
      </c>
      <c r="M89" s="143">
        <f t="shared" ref="M89:M96" si="58">K89*(100%+L89)</f>
        <v>0</v>
      </c>
      <c r="N89" s="143">
        <f t="shared" ref="N89:N96" si="59">J89*M89</f>
        <v>0</v>
      </c>
      <c r="O89" s="131">
        <v>12</v>
      </c>
      <c r="P89" s="17"/>
      <c r="Q89" s="97">
        <v>0.18</v>
      </c>
      <c r="R89" s="16">
        <f t="shared" ref="R89:R96" si="60">P89*(100%+Q89)</f>
        <v>0</v>
      </c>
      <c r="S89" s="16">
        <f t="shared" ref="S89:S96" si="61">O89*R89</f>
        <v>0</v>
      </c>
    </row>
    <row r="90" spans="1:19" ht="35.1" customHeight="1">
      <c r="A90" s="213"/>
      <c r="B90" s="213"/>
      <c r="C90" s="36" t="s">
        <v>75</v>
      </c>
      <c r="D90" s="24" t="s">
        <v>4</v>
      </c>
      <c r="E90" s="131">
        <v>24</v>
      </c>
      <c r="F90" s="122"/>
      <c r="G90" s="121">
        <v>0.18</v>
      </c>
      <c r="H90" s="129">
        <f t="shared" ref="H90:H96" si="62">F90*(100%+G90)</f>
        <v>0</v>
      </c>
      <c r="I90" s="129">
        <f t="shared" si="57"/>
        <v>0</v>
      </c>
      <c r="J90" s="131">
        <v>12</v>
      </c>
      <c r="K90" s="122"/>
      <c r="L90" s="121">
        <v>0.18</v>
      </c>
      <c r="M90" s="143">
        <f t="shared" si="58"/>
        <v>0</v>
      </c>
      <c r="N90" s="143">
        <f t="shared" si="59"/>
        <v>0</v>
      </c>
      <c r="O90" s="131">
        <v>12</v>
      </c>
      <c r="P90" s="105"/>
      <c r="Q90" s="97">
        <v>0.18</v>
      </c>
      <c r="R90" s="16">
        <f t="shared" si="60"/>
        <v>0</v>
      </c>
      <c r="S90" s="16">
        <f t="shared" si="61"/>
        <v>0</v>
      </c>
    </row>
    <row r="91" spans="1:19" ht="35.1" customHeight="1">
      <c r="A91" s="213"/>
      <c r="B91" s="213"/>
      <c r="C91" s="36" t="s">
        <v>74</v>
      </c>
      <c r="D91" s="24" t="s">
        <v>8</v>
      </c>
      <c r="E91" s="31">
        <v>1</v>
      </c>
      <c r="F91" s="142"/>
      <c r="G91" s="121">
        <v>0.05</v>
      </c>
      <c r="H91" s="129">
        <f t="shared" si="62"/>
        <v>0</v>
      </c>
      <c r="I91" s="129">
        <f t="shared" si="57"/>
        <v>0</v>
      </c>
      <c r="J91" s="31">
        <v>1</v>
      </c>
      <c r="K91" s="142"/>
      <c r="L91" s="121">
        <v>0.05</v>
      </c>
      <c r="M91" s="143">
        <f t="shared" si="58"/>
        <v>0</v>
      </c>
      <c r="N91" s="143">
        <f t="shared" si="59"/>
        <v>0</v>
      </c>
      <c r="O91" s="31">
        <v>1</v>
      </c>
      <c r="P91" s="81"/>
      <c r="Q91" s="97">
        <v>0.05</v>
      </c>
      <c r="R91" s="16">
        <f t="shared" si="60"/>
        <v>0</v>
      </c>
      <c r="S91" s="16">
        <f t="shared" si="61"/>
        <v>0</v>
      </c>
    </row>
    <row r="92" spans="1:19" ht="35.1" customHeight="1">
      <c r="A92" s="213"/>
      <c r="B92" s="213"/>
      <c r="C92" s="36" t="s">
        <v>240</v>
      </c>
      <c r="D92" s="24" t="s">
        <v>8</v>
      </c>
      <c r="E92" s="131">
        <f>2*12</f>
        <v>24</v>
      </c>
      <c r="F92" s="122"/>
      <c r="G92" s="121">
        <v>0.05</v>
      </c>
      <c r="H92" s="129">
        <f t="shared" si="62"/>
        <v>0</v>
      </c>
      <c r="I92" s="129">
        <f t="shared" si="57"/>
        <v>0</v>
      </c>
      <c r="J92" s="131">
        <v>12</v>
      </c>
      <c r="K92" s="122"/>
      <c r="L92" s="121">
        <v>0.05</v>
      </c>
      <c r="M92" s="143">
        <f t="shared" si="58"/>
        <v>0</v>
      </c>
      <c r="N92" s="143">
        <f t="shared" si="59"/>
        <v>0</v>
      </c>
      <c r="O92" s="131">
        <v>12</v>
      </c>
      <c r="P92" s="105"/>
      <c r="Q92" s="97">
        <v>0.05</v>
      </c>
      <c r="R92" s="16">
        <f t="shared" si="60"/>
        <v>0</v>
      </c>
      <c r="S92" s="16">
        <f t="shared" si="61"/>
        <v>0</v>
      </c>
    </row>
    <row r="93" spans="1:19" ht="35.1" customHeight="1">
      <c r="A93" s="213"/>
      <c r="B93" s="213"/>
      <c r="C93" s="36" t="s">
        <v>55</v>
      </c>
      <c r="D93" s="24" t="s">
        <v>8</v>
      </c>
      <c r="E93" s="131">
        <v>12</v>
      </c>
      <c r="F93" s="122"/>
      <c r="G93" s="121">
        <v>0.05</v>
      </c>
      <c r="H93" s="129">
        <f t="shared" si="62"/>
        <v>0</v>
      </c>
      <c r="I93" s="129">
        <f t="shared" si="57"/>
        <v>0</v>
      </c>
      <c r="J93" s="131">
        <v>0</v>
      </c>
      <c r="K93" s="122"/>
      <c r="L93" s="121">
        <v>0.05</v>
      </c>
      <c r="M93" s="143">
        <f t="shared" si="58"/>
        <v>0</v>
      </c>
      <c r="N93" s="143">
        <f t="shared" si="59"/>
        <v>0</v>
      </c>
      <c r="O93" s="131">
        <v>0</v>
      </c>
      <c r="P93" s="105"/>
      <c r="Q93" s="97">
        <v>0.05</v>
      </c>
      <c r="R93" s="16">
        <f t="shared" si="60"/>
        <v>0</v>
      </c>
      <c r="S93" s="16">
        <f t="shared" si="61"/>
        <v>0</v>
      </c>
    </row>
    <row r="94" spans="1:19" ht="35.1" customHeight="1">
      <c r="A94" s="213"/>
      <c r="B94" s="213"/>
      <c r="C94" s="36" t="s">
        <v>56</v>
      </c>
      <c r="D94" s="24" t="s">
        <v>8</v>
      </c>
      <c r="E94" s="31">
        <v>1</v>
      </c>
      <c r="F94" s="122"/>
      <c r="G94" s="121">
        <v>0.05</v>
      </c>
      <c r="H94" s="129">
        <f>F94*(100%+G94)</f>
        <v>0</v>
      </c>
      <c r="I94" s="129">
        <f t="shared" si="57"/>
        <v>0</v>
      </c>
      <c r="J94" s="31">
        <v>1</v>
      </c>
      <c r="K94" s="122"/>
      <c r="L94" s="121">
        <v>0.05</v>
      </c>
      <c r="M94" s="143">
        <f t="shared" si="58"/>
        <v>0</v>
      </c>
      <c r="N94" s="143">
        <f t="shared" si="59"/>
        <v>0</v>
      </c>
      <c r="O94" s="31">
        <v>1</v>
      </c>
      <c r="P94" s="105"/>
      <c r="Q94" s="97">
        <v>0.05</v>
      </c>
      <c r="R94" s="16">
        <f t="shared" si="60"/>
        <v>0</v>
      </c>
      <c r="S94" s="16">
        <f t="shared" si="61"/>
        <v>0</v>
      </c>
    </row>
    <row r="95" spans="1:19" ht="35.1" customHeight="1">
      <c r="A95" s="213"/>
      <c r="B95" s="213"/>
      <c r="C95" s="36" t="s">
        <v>241</v>
      </c>
      <c r="D95" s="24" t="s">
        <v>8</v>
      </c>
      <c r="E95" s="131">
        <f>6*12</f>
        <v>72</v>
      </c>
      <c r="F95" s="122"/>
      <c r="G95" s="121">
        <v>0.05</v>
      </c>
      <c r="H95" s="129">
        <f>F95*(100%+G95)</f>
        <v>0</v>
      </c>
      <c r="I95" s="129">
        <f t="shared" si="57"/>
        <v>0</v>
      </c>
      <c r="J95" s="131">
        <f>12*7</f>
        <v>84</v>
      </c>
      <c r="K95" s="122"/>
      <c r="L95" s="121">
        <v>0.05</v>
      </c>
      <c r="M95" s="143">
        <f t="shared" si="58"/>
        <v>0</v>
      </c>
      <c r="N95" s="143">
        <f t="shared" si="59"/>
        <v>0</v>
      </c>
      <c r="O95" s="131">
        <f>12*7</f>
        <v>84</v>
      </c>
      <c r="P95" s="105"/>
      <c r="Q95" s="97">
        <v>0.05</v>
      </c>
      <c r="R95" s="16">
        <f t="shared" si="60"/>
        <v>0</v>
      </c>
      <c r="S95" s="16">
        <f t="shared" si="61"/>
        <v>0</v>
      </c>
    </row>
    <row r="96" spans="1:19" ht="35.1" customHeight="1">
      <c r="A96" s="213"/>
      <c r="B96" s="213"/>
      <c r="C96" s="36" t="s">
        <v>57</v>
      </c>
      <c r="D96" s="24" t="s">
        <v>8</v>
      </c>
      <c r="E96" s="131">
        <f>3*12</f>
        <v>36</v>
      </c>
      <c r="F96" s="142"/>
      <c r="G96" s="121">
        <v>0.05</v>
      </c>
      <c r="H96" s="129">
        <f t="shared" si="62"/>
        <v>0</v>
      </c>
      <c r="I96" s="129">
        <f t="shared" si="57"/>
        <v>0</v>
      </c>
      <c r="J96" s="131">
        <f>3*12</f>
        <v>36</v>
      </c>
      <c r="K96" s="142"/>
      <c r="L96" s="121">
        <v>0.05</v>
      </c>
      <c r="M96" s="143">
        <f t="shared" si="58"/>
        <v>0</v>
      </c>
      <c r="N96" s="143">
        <f t="shared" si="59"/>
        <v>0</v>
      </c>
      <c r="O96" s="131">
        <f>3*12</f>
        <v>36</v>
      </c>
      <c r="P96" s="81"/>
      <c r="Q96" s="97">
        <v>0.05</v>
      </c>
      <c r="R96" s="16">
        <f t="shared" si="60"/>
        <v>0</v>
      </c>
      <c r="S96" s="16">
        <f t="shared" si="61"/>
        <v>0</v>
      </c>
    </row>
    <row r="97" spans="1:19" ht="35.1" customHeight="1">
      <c r="A97" s="213"/>
      <c r="B97" s="213"/>
      <c r="C97" s="33" t="s">
        <v>64</v>
      </c>
      <c r="D97" s="60"/>
      <c r="E97" s="204">
        <f>SUM(I89:I96)</f>
        <v>0</v>
      </c>
      <c r="F97" s="205"/>
      <c r="G97" s="205"/>
      <c r="H97" s="205"/>
      <c r="I97" s="206">
        <f>SUM(I89:I96)</f>
        <v>0</v>
      </c>
      <c r="J97" s="204">
        <f>SUM(N89:N96)</f>
        <v>0</v>
      </c>
      <c r="K97" s="205"/>
      <c r="L97" s="205"/>
      <c r="M97" s="205"/>
      <c r="N97" s="206">
        <f>SUM(N89:N96)</f>
        <v>0</v>
      </c>
      <c r="O97" s="204">
        <f>SUM(S89:S96)</f>
        <v>0</v>
      </c>
      <c r="P97" s="205"/>
      <c r="Q97" s="205"/>
      <c r="R97" s="205"/>
      <c r="S97" s="206">
        <f>SUM(S89:S96)</f>
        <v>0</v>
      </c>
    </row>
    <row r="98" spans="1:19" ht="30" customHeight="1">
      <c r="A98" s="213">
        <v>2</v>
      </c>
      <c r="B98" s="213"/>
      <c r="C98" s="37" t="s">
        <v>114</v>
      </c>
      <c r="D98" s="24"/>
      <c r="E98" s="131"/>
      <c r="F98" s="144"/>
      <c r="G98" s="145"/>
      <c r="H98" s="133"/>
      <c r="I98" s="133"/>
      <c r="J98" s="131"/>
      <c r="K98" s="144"/>
      <c r="L98" s="145"/>
      <c r="M98" s="133"/>
      <c r="N98" s="133"/>
      <c r="O98" s="131"/>
      <c r="P98" s="83"/>
      <c r="Q98" s="126"/>
      <c r="R98" s="90"/>
      <c r="S98" s="90"/>
    </row>
    <row r="99" spans="1:19" ht="30" customHeight="1">
      <c r="A99" s="213"/>
      <c r="B99" s="213"/>
      <c r="C99" s="38" t="s">
        <v>37</v>
      </c>
      <c r="D99" s="24" t="s">
        <v>8</v>
      </c>
      <c r="E99" s="134">
        <v>10</v>
      </c>
      <c r="F99" s="144"/>
      <c r="G99" s="121">
        <v>0.18</v>
      </c>
      <c r="H99" s="129">
        <f t="shared" ref="H99:H101" si="63">F99*(100%+G99)</f>
        <v>0</v>
      </c>
      <c r="I99" s="129">
        <f>E99*H99</f>
        <v>0</v>
      </c>
      <c r="J99" s="134">
        <v>10</v>
      </c>
      <c r="K99" s="144"/>
      <c r="L99" s="121">
        <v>0.18</v>
      </c>
      <c r="M99" s="129">
        <f t="shared" ref="M99:M101" si="64">K99*(100%+L99)</f>
        <v>0</v>
      </c>
      <c r="N99" s="129">
        <f t="shared" ref="N99:N101" si="65">J99*M99</f>
        <v>0</v>
      </c>
      <c r="O99" s="134">
        <v>10</v>
      </c>
      <c r="P99" s="83"/>
      <c r="Q99" s="97">
        <v>0.18</v>
      </c>
      <c r="R99" s="88">
        <f t="shared" ref="R99:R101" si="66">P99*(100%+Q99)</f>
        <v>0</v>
      </c>
      <c r="S99" s="88">
        <f t="shared" ref="S99:S101" si="67">O99*R99</f>
        <v>0</v>
      </c>
    </row>
    <row r="100" spans="1:19" ht="30" customHeight="1">
      <c r="A100" s="213"/>
      <c r="B100" s="213"/>
      <c r="C100" s="38" t="s">
        <v>38</v>
      </c>
      <c r="D100" s="24" t="s">
        <v>8</v>
      </c>
      <c r="E100" s="134">
        <v>5</v>
      </c>
      <c r="F100" s="144"/>
      <c r="G100" s="121">
        <v>0.18</v>
      </c>
      <c r="H100" s="129">
        <f t="shared" si="63"/>
        <v>0</v>
      </c>
      <c r="I100" s="129">
        <f>E100*H100</f>
        <v>0</v>
      </c>
      <c r="J100" s="134">
        <v>5</v>
      </c>
      <c r="K100" s="144"/>
      <c r="L100" s="121">
        <v>0.18</v>
      </c>
      <c r="M100" s="129">
        <f t="shared" si="64"/>
        <v>0</v>
      </c>
      <c r="N100" s="129">
        <f t="shared" si="65"/>
        <v>0</v>
      </c>
      <c r="O100" s="134">
        <v>5</v>
      </c>
      <c r="P100" s="83"/>
      <c r="Q100" s="97">
        <v>0.18</v>
      </c>
      <c r="R100" s="88">
        <f t="shared" si="66"/>
        <v>0</v>
      </c>
      <c r="S100" s="88">
        <f t="shared" si="67"/>
        <v>0</v>
      </c>
    </row>
    <row r="101" spans="1:19" ht="30" customHeight="1">
      <c r="A101" s="213"/>
      <c r="B101" s="213"/>
      <c r="C101" s="38" t="s">
        <v>39</v>
      </c>
      <c r="D101" s="24" t="s">
        <v>8</v>
      </c>
      <c r="E101" s="134">
        <v>3</v>
      </c>
      <c r="F101" s="144"/>
      <c r="G101" s="121">
        <v>0.18</v>
      </c>
      <c r="H101" s="129">
        <f t="shared" si="63"/>
        <v>0</v>
      </c>
      <c r="I101" s="129">
        <f>E101*H101</f>
        <v>0</v>
      </c>
      <c r="J101" s="134">
        <v>3</v>
      </c>
      <c r="K101" s="144"/>
      <c r="L101" s="121">
        <v>0.18</v>
      </c>
      <c r="M101" s="129">
        <f t="shared" si="64"/>
        <v>0</v>
      </c>
      <c r="N101" s="129">
        <f t="shared" si="65"/>
        <v>0</v>
      </c>
      <c r="O101" s="134">
        <v>3</v>
      </c>
      <c r="P101" s="83"/>
      <c r="Q101" s="97">
        <v>0.18</v>
      </c>
      <c r="R101" s="88">
        <f t="shared" si="66"/>
        <v>0</v>
      </c>
      <c r="S101" s="88">
        <f t="shared" si="67"/>
        <v>0</v>
      </c>
    </row>
    <row r="102" spans="1:19" ht="45.75" customHeight="1">
      <c r="A102" s="213"/>
      <c r="B102" s="213"/>
      <c r="C102" s="40" t="s">
        <v>115</v>
      </c>
      <c r="D102" s="24"/>
      <c r="E102" s="134"/>
      <c r="F102" s="144"/>
      <c r="G102" s="132"/>
      <c r="H102" s="133"/>
      <c r="I102" s="133"/>
      <c r="J102" s="134"/>
      <c r="K102" s="144"/>
      <c r="L102" s="132"/>
      <c r="M102" s="133"/>
      <c r="N102" s="133"/>
      <c r="O102" s="134"/>
      <c r="P102" s="83"/>
      <c r="Q102" s="99"/>
      <c r="R102" s="90"/>
      <c r="S102" s="90"/>
    </row>
    <row r="103" spans="1:19" ht="30" customHeight="1">
      <c r="A103" s="213"/>
      <c r="B103" s="213"/>
      <c r="C103" s="41" t="s">
        <v>37</v>
      </c>
      <c r="D103" s="24" t="s">
        <v>8</v>
      </c>
      <c r="E103" s="134">
        <v>20</v>
      </c>
      <c r="F103" s="144"/>
      <c r="G103" s="121">
        <v>0.18</v>
      </c>
      <c r="H103" s="129">
        <f t="shared" ref="H103:H105" si="68">F103*(100%+G103)</f>
        <v>0</v>
      </c>
      <c r="I103" s="129">
        <f>E103*H103</f>
        <v>0</v>
      </c>
      <c r="J103" s="134">
        <v>20</v>
      </c>
      <c r="K103" s="144"/>
      <c r="L103" s="121">
        <v>0.18</v>
      </c>
      <c r="M103" s="129">
        <f t="shared" ref="M103:M105" si="69">K103*(100%+L103)</f>
        <v>0</v>
      </c>
      <c r="N103" s="129">
        <f t="shared" ref="N103:N105" si="70">J103*M103</f>
        <v>0</v>
      </c>
      <c r="O103" s="134">
        <v>20</v>
      </c>
      <c r="P103" s="83"/>
      <c r="Q103" s="97">
        <v>0.18</v>
      </c>
      <c r="R103" s="88">
        <f t="shared" ref="R103:R105" si="71">P103*(100%+Q103)</f>
        <v>0</v>
      </c>
      <c r="S103" s="88">
        <f t="shared" ref="S103:S105" si="72">O103*R103</f>
        <v>0</v>
      </c>
    </row>
    <row r="104" spans="1:19" ht="30" customHeight="1">
      <c r="A104" s="213"/>
      <c r="B104" s="213"/>
      <c r="C104" s="41" t="s">
        <v>38</v>
      </c>
      <c r="D104" s="24" t="s">
        <v>8</v>
      </c>
      <c r="E104" s="134">
        <v>10</v>
      </c>
      <c r="F104" s="144"/>
      <c r="G104" s="121">
        <v>0.18</v>
      </c>
      <c r="H104" s="129">
        <f t="shared" si="68"/>
        <v>0</v>
      </c>
      <c r="I104" s="129">
        <f>E104*H104</f>
        <v>0</v>
      </c>
      <c r="J104" s="134">
        <v>10</v>
      </c>
      <c r="K104" s="144"/>
      <c r="L104" s="121">
        <v>0.18</v>
      </c>
      <c r="M104" s="129">
        <f t="shared" si="69"/>
        <v>0</v>
      </c>
      <c r="N104" s="129">
        <f t="shared" si="70"/>
        <v>0</v>
      </c>
      <c r="O104" s="134">
        <v>10</v>
      </c>
      <c r="P104" s="83"/>
      <c r="Q104" s="97">
        <v>0.18</v>
      </c>
      <c r="R104" s="88">
        <f t="shared" si="71"/>
        <v>0</v>
      </c>
      <c r="S104" s="88">
        <f t="shared" si="72"/>
        <v>0</v>
      </c>
    </row>
    <row r="105" spans="1:19" ht="30" customHeight="1">
      <c r="A105" s="213"/>
      <c r="B105" s="213"/>
      <c r="C105" s="41" t="s">
        <v>39</v>
      </c>
      <c r="D105" s="24" t="s">
        <v>8</v>
      </c>
      <c r="E105" s="134">
        <v>3</v>
      </c>
      <c r="F105" s="144"/>
      <c r="G105" s="121">
        <v>0.18</v>
      </c>
      <c r="H105" s="129">
        <f t="shared" si="68"/>
        <v>0</v>
      </c>
      <c r="I105" s="129">
        <f>E105*H105</f>
        <v>0</v>
      </c>
      <c r="J105" s="134">
        <v>3</v>
      </c>
      <c r="K105" s="144"/>
      <c r="L105" s="121">
        <v>0.18</v>
      </c>
      <c r="M105" s="129">
        <f t="shared" si="69"/>
        <v>0</v>
      </c>
      <c r="N105" s="129">
        <f t="shared" si="70"/>
        <v>0</v>
      </c>
      <c r="O105" s="134">
        <v>3</v>
      </c>
      <c r="P105" s="83"/>
      <c r="Q105" s="97">
        <v>0.18</v>
      </c>
      <c r="R105" s="88">
        <f t="shared" si="71"/>
        <v>0</v>
      </c>
      <c r="S105" s="88">
        <f t="shared" si="72"/>
        <v>0</v>
      </c>
    </row>
    <row r="106" spans="1:19" ht="30" customHeight="1">
      <c r="A106" s="213"/>
      <c r="B106" s="213"/>
      <c r="C106" s="30" t="s">
        <v>0</v>
      </c>
      <c r="D106" s="25"/>
      <c r="E106" s="94"/>
      <c r="F106" s="144"/>
      <c r="G106" s="145"/>
      <c r="H106" s="133"/>
      <c r="I106" s="133"/>
      <c r="J106" s="94"/>
      <c r="K106" s="144"/>
      <c r="L106" s="145"/>
      <c r="M106" s="133"/>
      <c r="N106" s="133"/>
      <c r="O106" s="94"/>
      <c r="P106" s="83"/>
      <c r="Q106" s="126"/>
      <c r="R106" s="90"/>
      <c r="S106" s="90"/>
    </row>
    <row r="107" spans="1:19" s="14" customFormat="1" ht="24.2" customHeight="1">
      <c r="A107" s="213"/>
      <c r="B107" s="213"/>
      <c r="C107" s="39" t="s">
        <v>58</v>
      </c>
      <c r="D107" s="13" t="s">
        <v>8</v>
      </c>
      <c r="E107" s="135">
        <v>2</v>
      </c>
      <c r="F107" s="136"/>
      <c r="G107" s="121">
        <v>0.05</v>
      </c>
      <c r="H107" s="129">
        <f t="shared" ref="H107:H134" si="73">F107*(100%+G107)</f>
        <v>0</v>
      </c>
      <c r="I107" s="129">
        <f t="shared" ref="I107:I134" si="74">E107*H107</f>
        <v>0</v>
      </c>
      <c r="J107" s="135">
        <v>2</v>
      </c>
      <c r="K107" s="136"/>
      <c r="L107" s="121">
        <v>0.05</v>
      </c>
      <c r="M107" s="129">
        <f t="shared" ref="M107:M134" si="75">K107*(100%+L107)</f>
        <v>0</v>
      </c>
      <c r="N107" s="129">
        <f t="shared" ref="N107:N134" si="76">J107*M107</f>
        <v>0</v>
      </c>
      <c r="O107" s="135">
        <v>2</v>
      </c>
      <c r="P107" s="96"/>
      <c r="Q107" s="97">
        <v>0.05</v>
      </c>
      <c r="R107" s="88">
        <f t="shared" ref="R107:R134" si="77">P107*(100%+Q107)</f>
        <v>0</v>
      </c>
      <c r="S107" s="88">
        <f t="shared" ref="S107:S134" si="78">O107*R107</f>
        <v>0</v>
      </c>
    </row>
    <row r="108" spans="1:19" s="14" customFormat="1" ht="27.2" customHeight="1">
      <c r="A108" s="213"/>
      <c r="B108" s="213"/>
      <c r="C108" s="39" t="s">
        <v>59</v>
      </c>
      <c r="D108" s="13" t="s">
        <v>8</v>
      </c>
      <c r="E108" s="135">
        <v>2</v>
      </c>
      <c r="F108" s="136"/>
      <c r="G108" s="121">
        <v>0.05</v>
      </c>
      <c r="H108" s="129">
        <f t="shared" si="73"/>
        <v>0</v>
      </c>
      <c r="I108" s="129">
        <f t="shared" si="74"/>
        <v>0</v>
      </c>
      <c r="J108" s="135">
        <v>2</v>
      </c>
      <c r="K108" s="136"/>
      <c r="L108" s="121">
        <v>0.05</v>
      </c>
      <c r="M108" s="129">
        <f t="shared" si="75"/>
        <v>0</v>
      </c>
      <c r="N108" s="129">
        <f t="shared" si="76"/>
        <v>0</v>
      </c>
      <c r="O108" s="135">
        <v>2</v>
      </c>
      <c r="P108" s="96"/>
      <c r="Q108" s="97">
        <v>0.05</v>
      </c>
      <c r="R108" s="88">
        <f t="shared" si="77"/>
        <v>0</v>
      </c>
      <c r="S108" s="88">
        <f t="shared" si="78"/>
        <v>0</v>
      </c>
    </row>
    <row r="109" spans="1:19" s="14" customFormat="1" ht="28.5" customHeight="1">
      <c r="A109" s="213"/>
      <c r="B109" s="213"/>
      <c r="C109" s="39" t="s">
        <v>60</v>
      </c>
      <c r="D109" s="13" t="s">
        <v>8</v>
      </c>
      <c r="E109" s="135">
        <v>2</v>
      </c>
      <c r="F109" s="136"/>
      <c r="G109" s="121">
        <v>0.05</v>
      </c>
      <c r="H109" s="129">
        <f t="shared" si="73"/>
        <v>0</v>
      </c>
      <c r="I109" s="129">
        <f t="shared" si="74"/>
        <v>0</v>
      </c>
      <c r="J109" s="135">
        <v>2</v>
      </c>
      <c r="K109" s="136"/>
      <c r="L109" s="121">
        <v>0.05</v>
      </c>
      <c r="M109" s="129">
        <f t="shared" si="75"/>
        <v>0</v>
      </c>
      <c r="N109" s="129">
        <f t="shared" si="76"/>
        <v>0</v>
      </c>
      <c r="O109" s="135">
        <v>2</v>
      </c>
      <c r="P109" s="96"/>
      <c r="Q109" s="97">
        <v>0.05</v>
      </c>
      <c r="R109" s="88">
        <f t="shared" si="77"/>
        <v>0</v>
      </c>
      <c r="S109" s="88">
        <f t="shared" si="78"/>
        <v>0</v>
      </c>
    </row>
    <row r="110" spans="1:19" s="14" customFormat="1" ht="34.5" customHeight="1">
      <c r="A110" s="213"/>
      <c r="B110" s="213"/>
      <c r="C110" s="39" t="s">
        <v>61</v>
      </c>
      <c r="D110" s="13" t="s">
        <v>8</v>
      </c>
      <c r="E110" s="135">
        <v>2</v>
      </c>
      <c r="F110" s="136"/>
      <c r="G110" s="121">
        <v>0.05</v>
      </c>
      <c r="H110" s="129">
        <f t="shared" si="73"/>
        <v>0</v>
      </c>
      <c r="I110" s="129">
        <f t="shared" si="74"/>
        <v>0</v>
      </c>
      <c r="J110" s="135">
        <v>2</v>
      </c>
      <c r="K110" s="136"/>
      <c r="L110" s="121">
        <v>0.05</v>
      </c>
      <c r="M110" s="129">
        <f t="shared" si="75"/>
        <v>0</v>
      </c>
      <c r="N110" s="129">
        <f t="shared" si="76"/>
        <v>0</v>
      </c>
      <c r="O110" s="135">
        <v>2</v>
      </c>
      <c r="P110" s="96"/>
      <c r="Q110" s="97">
        <v>0.05</v>
      </c>
      <c r="R110" s="88">
        <f t="shared" si="77"/>
        <v>0</v>
      </c>
      <c r="S110" s="88">
        <f t="shared" si="78"/>
        <v>0</v>
      </c>
    </row>
    <row r="111" spans="1:19" s="14" customFormat="1" ht="35.1" customHeight="1">
      <c r="A111" s="213"/>
      <c r="B111" s="213"/>
      <c r="C111" s="39" t="s">
        <v>62</v>
      </c>
      <c r="D111" s="13" t="s">
        <v>8</v>
      </c>
      <c r="E111" s="135">
        <v>2</v>
      </c>
      <c r="F111" s="136"/>
      <c r="G111" s="121">
        <v>0.05</v>
      </c>
      <c r="H111" s="129">
        <f t="shared" si="73"/>
        <v>0</v>
      </c>
      <c r="I111" s="129">
        <f t="shared" si="74"/>
        <v>0</v>
      </c>
      <c r="J111" s="135">
        <v>2</v>
      </c>
      <c r="K111" s="136"/>
      <c r="L111" s="121">
        <v>0.05</v>
      </c>
      <c r="M111" s="129">
        <f t="shared" si="75"/>
        <v>0</v>
      </c>
      <c r="N111" s="129">
        <f t="shared" si="76"/>
        <v>0</v>
      </c>
      <c r="O111" s="135">
        <v>2</v>
      </c>
      <c r="P111" s="96"/>
      <c r="Q111" s="97">
        <v>0.05</v>
      </c>
      <c r="R111" s="88">
        <f t="shared" si="77"/>
        <v>0</v>
      </c>
      <c r="S111" s="88">
        <f t="shared" si="78"/>
        <v>0</v>
      </c>
    </row>
    <row r="112" spans="1:19" s="14" customFormat="1" ht="35.1" customHeight="1">
      <c r="A112" s="213"/>
      <c r="B112" s="213"/>
      <c r="C112" s="39" t="s">
        <v>76</v>
      </c>
      <c r="D112" s="13" t="s">
        <v>8</v>
      </c>
      <c r="E112" s="135">
        <v>2</v>
      </c>
      <c r="F112" s="136"/>
      <c r="G112" s="121">
        <v>0.05</v>
      </c>
      <c r="H112" s="129">
        <f t="shared" si="73"/>
        <v>0</v>
      </c>
      <c r="I112" s="129">
        <f t="shared" si="74"/>
        <v>0</v>
      </c>
      <c r="J112" s="135">
        <v>2</v>
      </c>
      <c r="K112" s="136"/>
      <c r="L112" s="121">
        <v>0.05</v>
      </c>
      <c r="M112" s="129">
        <f t="shared" si="75"/>
        <v>0</v>
      </c>
      <c r="N112" s="129">
        <f t="shared" si="76"/>
        <v>0</v>
      </c>
      <c r="O112" s="135">
        <v>2</v>
      </c>
      <c r="P112" s="96"/>
      <c r="Q112" s="97">
        <v>0.05</v>
      </c>
      <c r="R112" s="88">
        <f t="shared" si="77"/>
        <v>0</v>
      </c>
      <c r="S112" s="88">
        <f t="shared" si="78"/>
        <v>0</v>
      </c>
    </row>
    <row r="113" spans="1:19" s="14" customFormat="1" ht="35.1" customHeight="1">
      <c r="A113" s="213"/>
      <c r="B113" s="213"/>
      <c r="C113" s="39" t="s">
        <v>77</v>
      </c>
      <c r="D113" s="13" t="s">
        <v>8</v>
      </c>
      <c r="E113" s="135">
        <v>2</v>
      </c>
      <c r="F113" s="136"/>
      <c r="G113" s="121">
        <v>0.05</v>
      </c>
      <c r="H113" s="129">
        <f t="shared" si="73"/>
        <v>0</v>
      </c>
      <c r="I113" s="129">
        <f t="shared" si="74"/>
        <v>0</v>
      </c>
      <c r="J113" s="135">
        <v>2</v>
      </c>
      <c r="K113" s="136"/>
      <c r="L113" s="121">
        <v>0.05</v>
      </c>
      <c r="M113" s="129">
        <f t="shared" si="75"/>
        <v>0</v>
      </c>
      <c r="N113" s="129">
        <f t="shared" si="76"/>
        <v>0</v>
      </c>
      <c r="O113" s="135">
        <v>2</v>
      </c>
      <c r="P113" s="96"/>
      <c r="Q113" s="97">
        <v>0.05</v>
      </c>
      <c r="R113" s="88">
        <f t="shared" si="77"/>
        <v>0</v>
      </c>
      <c r="S113" s="88">
        <f t="shared" si="78"/>
        <v>0</v>
      </c>
    </row>
    <row r="114" spans="1:19" s="14" customFormat="1" ht="35.1" customHeight="1">
      <c r="A114" s="213"/>
      <c r="B114" s="213"/>
      <c r="C114" s="39" t="s">
        <v>78</v>
      </c>
      <c r="D114" s="13" t="s">
        <v>8</v>
      </c>
      <c r="E114" s="135">
        <v>2</v>
      </c>
      <c r="F114" s="136"/>
      <c r="G114" s="121">
        <v>0.05</v>
      </c>
      <c r="H114" s="129">
        <f t="shared" si="73"/>
        <v>0</v>
      </c>
      <c r="I114" s="129">
        <f t="shared" si="74"/>
        <v>0</v>
      </c>
      <c r="J114" s="135">
        <v>2</v>
      </c>
      <c r="K114" s="136"/>
      <c r="L114" s="121">
        <v>0.05</v>
      </c>
      <c r="M114" s="129">
        <f t="shared" si="75"/>
        <v>0</v>
      </c>
      <c r="N114" s="129">
        <f t="shared" si="76"/>
        <v>0</v>
      </c>
      <c r="O114" s="135">
        <v>2</v>
      </c>
      <c r="P114" s="96"/>
      <c r="Q114" s="97">
        <v>0.05</v>
      </c>
      <c r="R114" s="88">
        <f t="shared" si="77"/>
        <v>0</v>
      </c>
      <c r="S114" s="88">
        <f t="shared" si="78"/>
        <v>0</v>
      </c>
    </row>
    <row r="115" spans="1:19" s="14" customFormat="1" ht="35.1" customHeight="1">
      <c r="A115" s="213"/>
      <c r="B115" s="213"/>
      <c r="C115" s="39" t="s">
        <v>79</v>
      </c>
      <c r="D115" s="13" t="s">
        <v>8</v>
      </c>
      <c r="E115" s="135">
        <v>2</v>
      </c>
      <c r="F115" s="136"/>
      <c r="G115" s="121">
        <v>0.05</v>
      </c>
      <c r="H115" s="129">
        <f t="shared" si="73"/>
        <v>0</v>
      </c>
      <c r="I115" s="129">
        <f t="shared" si="74"/>
        <v>0</v>
      </c>
      <c r="J115" s="135">
        <v>2</v>
      </c>
      <c r="K115" s="136"/>
      <c r="L115" s="121">
        <v>0.05</v>
      </c>
      <c r="M115" s="129">
        <f t="shared" si="75"/>
        <v>0</v>
      </c>
      <c r="N115" s="129">
        <f t="shared" si="76"/>
        <v>0</v>
      </c>
      <c r="O115" s="135">
        <v>2</v>
      </c>
      <c r="P115" s="96"/>
      <c r="Q115" s="97">
        <v>0.05</v>
      </c>
      <c r="R115" s="88">
        <f t="shared" si="77"/>
        <v>0</v>
      </c>
      <c r="S115" s="88">
        <f t="shared" si="78"/>
        <v>0</v>
      </c>
    </row>
    <row r="116" spans="1:19" s="14" customFormat="1" ht="35.1" customHeight="1">
      <c r="A116" s="213"/>
      <c r="B116" s="213"/>
      <c r="C116" s="39" t="s">
        <v>43</v>
      </c>
      <c r="D116" s="13" t="s">
        <v>24</v>
      </c>
      <c r="E116" s="135">
        <v>1000</v>
      </c>
      <c r="F116" s="136"/>
      <c r="G116" s="121">
        <v>0.05</v>
      </c>
      <c r="H116" s="129">
        <f t="shared" si="73"/>
        <v>0</v>
      </c>
      <c r="I116" s="129">
        <f t="shared" si="74"/>
        <v>0</v>
      </c>
      <c r="J116" s="135">
        <v>1000</v>
      </c>
      <c r="K116" s="136"/>
      <c r="L116" s="121">
        <v>0.05</v>
      </c>
      <c r="M116" s="129">
        <f t="shared" si="75"/>
        <v>0</v>
      </c>
      <c r="N116" s="129">
        <f t="shared" si="76"/>
        <v>0</v>
      </c>
      <c r="O116" s="135">
        <v>1000</v>
      </c>
      <c r="P116" s="96"/>
      <c r="Q116" s="97">
        <v>0.05</v>
      </c>
      <c r="R116" s="88">
        <f t="shared" si="77"/>
        <v>0</v>
      </c>
      <c r="S116" s="88">
        <f t="shared" si="78"/>
        <v>0</v>
      </c>
    </row>
    <row r="117" spans="1:19" s="14" customFormat="1" ht="35.1" customHeight="1">
      <c r="A117" s="213"/>
      <c r="B117" s="213"/>
      <c r="C117" s="39" t="s">
        <v>80</v>
      </c>
      <c r="D117" s="13" t="s">
        <v>94</v>
      </c>
      <c r="E117" s="135">
        <v>5</v>
      </c>
      <c r="F117" s="136"/>
      <c r="G117" s="121">
        <v>0.05</v>
      </c>
      <c r="H117" s="129">
        <f t="shared" si="73"/>
        <v>0</v>
      </c>
      <c r="I117" s="129">
        <f t="shared" si="74"/>
        <v>0</v>
      </c>
      <c r="J117" s="135">
        <v>5</v>
      </c>
      <c r="K117" s="136"/>
      <c r="L117" s="121">
        <v>0.05</v>
      </c>
      <c r="M117" s="129">
        <f t="shared" si="75"/>
        <v>0</v>
      </c>
      <c r="N117" s="129">
        <f t="shared" si="76"/>
        <v>0</v>
      </c>
      <c r="O117" s="135">
        <v>5</v>
      </c>
      <c r="P117" s="96"/>
      <c r="Q117" s="97">
        <v>0.05</v>
      </c>
      <c r="R117" s="88">
        <f t="shared" si="77"/>
        <v>0</v>
      </c>
      <c r="S117" s="88">
        <f t="shared" si="78"/>
        <v>0</v>
      </c>
    </row>
    <row r="118" spans="1:19" s="14" customFormat="1" ht="35.1" customHeight="1">
      <c r="A118" s="213"/>
      <c r="B118" s="213"/>
      <c r="C118" s="39" t="s">
        <v>81</v>
      </c>
      <c r="D118" s="13" t="s">
        <v>22</v>
      </c>
      <c r="E118" s="135">
        <v>1000</v>
      </c>
      <c r="F118" s="136"/>
      <c r="G118" s="121">
        <v>0.05</v>
      </c>
      <c r="H118" s="129">
        <f t="shared" si="73"/>
        <v>0</v>
      </c>
      <c r="I118" s="129">
        <f t="shared" si="74"/>
        <v>0</v>
      </c>
      <c r="J118" s="135">
        <v>1000</v>
      </c>
      <c r="K118" s="136"/>
      <c r="L118" s="121">
        <v>0.05</v>
      </c>
      <c r="M118" s="129">
        <f t="shared" si="75"/>
        <v>0</v>
      </c>
      <c r="N118" s="129">
        <f t="shared" si="76"/>
        <v>0</v>
      </c>
      <c r="O118" s="135">
        <v>1000</v>
      </c>
      <c r="P118" s="96"/>
      <c r="Q118" s="97">
        <v>0.05</v>
      </c>
      <c r="R118" s="88">
        <f t="shared" si="77"/>
        <v>0</v>
      </c>
      <c r="S118" s="88">
        <f t="shared" si="78"/>
        <v>0</v>
      </c>
    </row>
    <row r="119" spans="1:19" s="14" customFormat="1" ht="35.1" customHeight="1">
      <c r="A119" s="213"/>
      <c r="B119" s="213"/>
      <c r="C119" s="39" t="s">
        <v>82</v>
      </c>
      <c r="D119" s="13" t="s">
        <v>94</v>
      </c>
      <c r="E119" s="135">
        <v>15</v>
      </c>
      <c r="F119" s="136"/>
      <c r="G119" s="121">
        <v>0.05</v>
      </c>
      <c r="H119" s="129">
        <f t="shared" si="73"/>
        <v>0</v>
      </c>
      <c r="I119" s="129">
        <f t="shared" si="74"/>
        <v>0</v>
      </c>
      <c r="J119" s="135">
        <v>15</v>
      </c>
      <c r="K119" s="136"/>
      <c r="L119" s="121">
        <v>0.05</v>
      </c>
      <c r="M119" s="129">
        <f t="shared" si="75"/>
        <v>0</v>
      </c>
      <c r="N119" s="129">
        <f t="shared" si="76"/>
        <v>0</v>
      </c>
      <c r="O119" s="135">
        <v>15</v>
      </c>
      <c r="P119" s="96"/>
      <c r="Q119" s="97">
        <v>0.05</v>
      </c>
      <c r="R119" s="88">
        <f t="shared" si="77"/>
        <v>0</v>
      </c>
      <c r="S119" s="88">
        <f t="shared" si="78"/>
        <v>0</v>
      </c>
    </row>
    <row r="120" spans="1:19" s="14" customFormat="1" ht="35.1" customHeight="1">
      <c r="A120" s="213"/>
      <c r="B120" s="213"/>
      <c r="C120" s="39" t="s">
        <v>83</v>
      </c>
      <c r="D120" s="13" t="s">
        <v>22</v>
      </c>
      <c r="E120" s="135">
        <v>1000</v>
      </c>
      <c r="F120" s="136"/>
      <c r="G120" s="121">
        <v>0.05</v>
      </c>
      <c r="H120" s="129">
        <f t="shared" si="73"/>
        <v>0</v>
      </c>
      <c r="I120" s="129">
        <f t="shared" si="74"/>
        <v>0</v>
      </c>
      <c r="J120" s="135">
        <v>1000</v>
      </c>
      <c r="K120" s="136"/>
      <c r="L120" s="121">
        <v>0.05</v>
      </c>
      <c r="M120" s="129">
        <f t="shared" si="75"/>
        <v>0</v>
      </c>
      <c r="N120" s="129">
        <f t="shared" si="76"/>
        <v>0</v>
      </c>
      <c r="O120" s="135">
        <v>1000</v>
      </c>
      <c r="P120" s="96"/>
      <c r="Q120" s="97">
        <v>0.05</v>
      </c>
      <c r="R120" s="88">
        <f t="shared" si="77"/>
        <v>0</v>
      </c>
      <c r="S120" s="88">
        <f t="shared" si="78"/>
        <v>0</v>
      </c>
    </row>
    <row r="121" spans="1:19" s="14" customFormat="1" ht="35.1" customHeight="1">
      <c r="A121" s="213"/>
      <c r="B121" s="213"/>
      <c r="C121" s="39" t="s">
        <v>242</v>
      </c>
      <c r="D121" s="13" t="s">
        <v>94</v>
      </c>
      <c r="E121" s="135">
        <v>5</v>
      </c>
      <c r="F121" s="136"/>
      <c r="G121" s="121">
        <v>0.05</v>
      </c>
      <c r="H121" s="129">
        <f t="shared" si="73"/>
        <v>0</v>
      </c>
      <c r="I121" s="129">
        <f t="shared" si="74"/>
        <v>0</v>
      </c>
      <c r="J121" s="135">
        <v>5</v>
      </c>
      <c r="K121" s="136"/>
      <c r="L121" s="121">
        <v>0.05</v>
      </c>
      <c r="M121" s="129">
        <f t="shared" si="75"/>
        <v>0</v>
      </c>
      <c r="N121" s="129">
        <f t="shared" si="76"/>
        <v>0</v>
      </c>
      <c r="O121" s="135">
        <v>5</v>
      </c>
      <c r="P121" s="96"/>
      <c r="Q121" s="97">
        <v>0.05</v>
      </c>
      <c r="R121" s="88">
        <f t="shared" si="77"/>
        <v>0</v>
      </c>
      <c r="S121" s="88">
        <f t="shared" si="78"/>
        <v>0</v>
      </c>
    </row>
    <row r="122" spans="1:19" s="14" customFormat="1" ht="35.1" customHeight="1">
      <c r="A122" s="213"/>
      <c r="B122" s="213"/>
      <c r="C122" s="39" t="s">
        <v>243</v>
      </c>
      <c r="D122" s="13" t="s">
        <v>22</v>
      </c>
      <c r="E122" s="135">
        <v>1000</v>
      </c>
      <c r="F122" s="136"/>
      <c r="G122" s="121">
        <v>0.05</v>
      </c>
      <c r="H122" s="129">
        <f t="shared" si="73"/>
        <v>0</v>
      </c>
      <c r="I122" s="129">
        <f t="shared" si="74"/>
        <v>0</v>
      </c>
      <c r="J122" s="135">
        <v>1000</v>
      </c>
      <c r="K122" s="136"/>
      <c r="L122" s="121">
        <v>0.05</v>
      </c>
      <c r="M122" s="129">
        <f t="shared" si="75"/>
        <v>0</v>
      </c>
      <c r="N122" s="129">
        <f t="shared" si="76"/>
        <v>0</v>
      </c>
      <c r="O122" s="135">
        <v>1000</v>
      </c>
      <c r="P122" s="96"/>
      <c r="Q122" s="97">
        <v>0.05</v>
      </c>
      <c r="R122" s="88">
        <f t="shared" si="77"/>
        <v>0</v>
      </c>
      <c r="S122" s="88">
        <f t="shared" si="78"/>
        <v>0</v>
      </c>
    </row>
    <row r="123" spans="1:19" s="14" customFormat="1" ht="35.1" customHeight="1">
      <c r="A123" s="213"/>
      <c r="B123" s="213"/>
      <c r="C123" s="39" t="s">
        <v>84</v>
      </c>
      <c r="D123" s="13" t="s">
        <v>94</v>
      </c>
      <c r="E123" s="135">
        <v>5</v>
      </c>
      <c r="F123" s="136"/>
      <c r="G123" s="121">
        <v>0.05</v>
      </c>
      <c r="H123" s="129">
        <f t="shared" si="73"/>
        <v>0</v>
      </c>
      <c r="I123" s="129">
        <f t="shared" si="74"/>
        <v>0</v>
      </c>
      <c r="J123" s="135">
        <v>5</v>
      </c>
      <c r="K123" s="136"/>
      <c r="L123" s="121">
        <v>0.05</v>
      </c>
      <c r="M123" s="129">
        <f t="shared" si="75"/>
        <v>0</v>
      </c>
      <c r="N123" s="129">
        <f t="shared" si="76"/>
        <v>0</v>
      </c>
      <c r="O123" s="135">
        <v>5</v>
      </c>
      <c r="P123" s="96"/>
      <c r="Q123" s="97">
        <v>0.05</v>
      </c>
      <c r="R123" s="88">
        <f t="shared" si="77"/>
        <v>0</v>
      </c>
      <c r="S123" s="88">
        <f t="shared" si="78"/>
        <v>0</v>
      </c>
    </row>
    <row r="124" spans="1:19" s="14" customFormat="1" ht="35.1" customHeight="1">
      <c r="A124" s="213"/>
      <c r="B124" s="213"/>
      <c r="C124" s="39" t="s">
        <v>85</v>
      </c>
      <c r="D124" s="13" t="s">
        <v>22</v>
      </c>
      <c r="E124" s="135">
        <v>1000</v>
      </c>
      <c r="F124" s="136"/>
      <c r="G124" s="121">
        <v>0.05</v>
      </c>
      <c r="H124" s="129">
        <f t="shared" si="73"/>
        <v>0</v>
      </c>
      <c r="I124" s="129">
        <f t="shared" si="74"/>
        <v>0</v>
      </c>
      <c r="J124" s="135">
        <v>1000</v>
      </c>
      <c r="K124" s="136"/>
      <c r="L124" s="121">
        <v>0.05</v>
      </c>
      <c r="M124" s="129">
        <f t="shared" si="75"/>
        <v>0</v>
      </c>
      <c r="N124" s="129">
        <f t="shared" si="76"/>
        <v>0</v>
      </c>
      <c r="O124" s="135">
        <v>1000</v>
      </c>
      <c r="P124" s="96"/>
      <c r="Q124" s="97">
        <v>0.05</v>
      </c>
      <c r="R124" s="88">
        <f t="shared" si="77"/>
        <v>0</v>
      </c>
      <c r="S124" s="88">
        <f t="shared" si="78"/>
        <v>0</v>
      </c>
    </row>
    <row r="125" spans="1:19" s="14" customFormat="1" ht="35.1" customHeight="1">
      <c r="A125" s="213"/>
      <c r="B125" s="213"/>
      <c r="C125" s="39" t="s">
        <v>86</v>
      </c>
      <c r="D125" s="13" t="s">
        <v>94</v>
      </c>
      <c r="E125" s="135">
        <v>15</v>
      </c>
      <c r="F125" s="136"/>
      <c r="G125" s="121">
        <v>0.05</v>
      </c>
      <c r="H125" s="129">
        <f t="shared" si="73"/>
        <v>0</v>
      </c>
      <c r="I125" s="129">
        <f t="shared" si="74"/>
        <v>0</v>
      </c>
      <c r="J125" s="135">
        <v>15</v>
      </c>
      <c r="K125" s="136"/>
      <c r="L125" s="121">
        <v>0.05</v>
      </c>
      <c r="M125" s="129">
        <f t="shared" si="75"/>
        <v>0</v>
      </c>
      <c r="N125" s="129">
        <f t="shared" si="76"/>
        <v>0</v>
      </c>
      <c r="O125" s="135">
        <v>15</v>
      </c>
      <c r="P125" s="96"/>
      <c r="Q125" s="97">
        <v>0.05</v>
      </c>
      <c r="R125" s="88">
        <f t="shared" si="77"/>
        <v>0</v>
      </c>
      <c r="S125" s="88">
        <f t="shared" si="78"/>
        <v>0</v>
      </c>
    </row>
    <row r="126" spans="1:19" s="14" customFormat="1" ht="35.1" customHeight="1">
      <c r="A126" s="213"/>
      <c r="B126" s="213"/>
      <c r="C126" s="39" t="s">
        <v>87</v>
      </c>
      <c r="D126" s="13" t="s">
        <v>22</v>
      </c>
      <c r="E126" s="135">
        <v>1000</v>
      </c>
      <c r="F126" s="136"/>
      <c r="G126" s="121">
        <v>0.05</v>
      </c>
      <c r="H126" s="129">
        <f t="shared" si="73"/>
        <v>0</v>
      </c>
      <c r="I126" s="129">
        <f t="shared" si="74"/>
        <v>0</v>
      </c>
      <c r="J126" s="135">
        <v>1000</v>
      </c>
      <c r="K126" s="136"/>
      <c r="L126" s="121">
        <v>0.05</v>
      </c>
      <c r="M126" s="129">
        <f t="shared" si="75"/>
        <v>0</v>
      </c>
      <c r="N126" s="129">
        <f t="shared" si="76"/>
        <v>0</v>
      </c>
      <c r="O126" s="135">
        <v>1000</v>
      </c>
      <c r="P126" s="96"/>
      <c r="Q126" s="97">
        <v>0.05</v>
      </c>
      <c r="R126" s="88">
        <f t="shared" si="77"/>
        <v>0</v>
      </c>
      <c r="S126" s="88">
        <f t="shared" si="78"/>
        <v>0</v>
      </c>
    </row>
    <row r="127" spans="1:19" s="14" customFormat="1" ht="35.1" customHeight="1">
      <c r="A127" s="213"/>
      <c r="B127" s="213"/>
      <c r="C127" s="39" t="s">
        <v>88</v>
      </c>
      <c r="D127" s="13" t="s">
        <v>94</v>
      </c>
      <c r="E127" s="135">
        <v>5</v>
      </c>
      <c r="F127" s="136"/>
      <c r="G127" s="121">
        <v>0.05</v>
      </c>
      <c r="H127" s="129">
        <f t="shared" si="73"/>
        <v>0</v>
      </c>
      <c r="I127" s="129">
        <f t="shared" si="74"/>
        <v>0</v>
      </c>
      <c r="J127" s="135">
        <v>5</v>
      </c>
      <c r="K127" s="136"/>
      <c r="L127" s="121">
        <v>0.05</v>
      </c>
      <c r="M127" s="129">
        <f t="shared" si="75"/>
        <v>0</v>
      </c>
      <c r="N127" s="129">
        <f t="shared" si="76"/>
        <v>0</v>
      </c>
      <c r="O127" s="135">
        <v>5</v>
      </c>
      <c r="P127" s="96"/>
      <c r="Q127" s="97">
        <v>0.05</v>
      </c>
      <c r="R127" s="88">
        <f t="shared" si="77"/>
        <v>0</v>
      </c>
      <c r="S127" s="88">
        <f t="shared" si="78"/>
        <v>0</v>
      </c>
    </row>
    <row r="128" spans="1:19" s="14" customFormat="1" ht="35.1" customHeight="1">
      <c r="A128" s="213"/>
      <c r="B128" s="213"/>
      <c r="C128" s="39" t="s">
        <v>89</v>
      </c>
      <c r="D128" s="13" t="s">
        <v>22</v>
      </c>
      <c r="E128" s="135">
        <v>500</v>
      </c>
      <c r="F128" s="136"/>
      <c r="G128" s="121">
        <v>0.05</v>
      </c>
      <c r="H128" s="129">
        <f t="shared" si="73"/>
        <v>0</v>
      </c>
      <c r="I128" s="129">
        <f t="shared" si="74"/>
        <v>0</v>
      </c>
      <c r="J128" s="135">
        <v>500</v>
      </c>
      <c r="K128" s="136"/>
      <c r="L128" s="121">
        <v>0.05</v>
      </c>
      <c r="M128" s="129">
        <f t="shared" si="75"/>
        <v>0</v>
      </c>
      <c r="N128" s="129">
        <f t="shared" si="76"/>
        <v>0</v>
      </c>
      <c r="O128" s="135">
        <v>500</v>
      </c>
      <c r="P128" s="96"/>
      <c r="Q128" s="97">
        <v>0.05</v>
      </c>
      <c r="R128" s="88">
        <f t="shared" si="77"/>
        <v>0</v>
      </c>
      <c r="S128" s="88">
        <f t="shared" si="78"/>
        <v>0</v>
      </c>
    </row>
    <row r="129" spans="1:19" s="14" customFormat="1" ht="35.1" customHeight="1">
      <c r="A129" s="213"/>
      <c r="B129" s="213"/>
      <c r="C129" s="39" t="s">
        <v>90</v>
      </c>
      <c r="D129" s="13" t="s">
        <v>94</v>
      </c>
      <c r="E129" s="135">
        <v>5</v>
      </c>
      <c r="F129" s="136"/>
      <c r="G129" s="121">
        <v>0.05</v>
      </c>
      <c r="H129" s="129">
        <f t="shared" si="73"/>
        <v>0</v>
      </c>
      <c r="I129" s="129">
        <f t="shared" si="74"/>
        <v>0</v>
      </c>
      <c r="J129" s="135">
        <v>5</v>
      </c>
      <c r="K129" s="136"/>
      <c r="L129" s="121">
        <v>0.05</v>
      </c>
      <c r="M129" s="129">
        <f t="shared" si="75"/>
        <v>0</v>
      </c>
      <c r="N129" s="129">
        <f t="shared" si="76"/>
        <v>0</v>
      </c>
      <c r="O129" s="135">
        <v>5</v>
      </c>
      <c r="P129" s="96"/>
      <c r="Q129" s="97">
        <v>0.05</v>
      </c>
      <c r="R129" s="88">
        <f t="shared" si="77"/>
        <v>0</v>
      </c>
      <c r="S129" s="88">
        <f t="shared" si="78"/>
        <v>0</v>
      </c>
    </row>
    <row r="130" spans="1:19" s="14" customFormat="1" ht="35.1" customHeight="1">
      <c r="A130" s="213"/>
      <c r="B130" s="213"/>
      <c r="C130" s="39" t="s">
        <v>91</v>
      </c>
      <c r="D130" s="13" t="s">
        <v>22</v>
      </c>
      <c r="E130" s="135">
        <v>500</v>
      </c>
      <c r="F130" s="136"/>
      <c r="G130" s="121">
        <v>0.05</v>
      </c>
      <c r="H130" s="129">
        <f t="shared" si="73"/>
        <v>0</v>
      </c>
      <c r="I130" s="129">
        <f t="shared" si="74"/>
        <v>0</v>
      </c>
      <c r="J130" s="135">
        <v>500</v>
      </c>
      <c r="K130" s="136"/>
      <c r="L130" s="121">
        <v>0.05</v>
      </c>
      <c r="M130" s="129">
        <f t="shared" si="75"/>
        <v>0</v>
      </c>
      <c r="N130" s="129">
        <f t="shared" si="76"/>
        <v>0</v>
      </c>
      <c r="O130" s="135">
        <v>500</v>
      </c>
      <c r="P130" s="96"/>
      <c r="Q130" s="97">
        <v>0.05</v>
      </c>
      <c r="R130" s="88">
        <f t="shared" si="77"/>
        <v>0</v>
      </c>
      <c r="S130" s="88">
        <f t="shared" si="78"/>
        <v>0</v>
      </c>
    </row>
    <row r="131" spans="1:19" s="14" customFormat="1" ht="35.1" customHeight="1">
      <c r="A131" s="213"/>
      <c r="B131" s="213"/>
      <c r="C131" s="39" t="s">
        <v>92</v>
      </c>
      <c r="D131" s="13" t="s">
        <v>94</v>
      </c>
      <c r="E131" s="135">
        <v>5</v>
      </c>
      <c r="F131" s="136"/>
      <c r="G131" s="121">
        <v>0.05</v>
      </c>
      <c r="H131" s="129">
        <f t="shared" si="73"/>
        <v>0</v>
      </c>
      <c r="I131" s="129">
        <f t="shared" si="74"/>
        <v>0</v>
      </c>
      <c r="J131" s="135">
        <v>5</v>
      </c>
      <c r="K131" s="136"/>
      <c r="L131" s="121">
        <v>0.05</v>
      </c>
      <c r="M131" s="129">
        <f t="shared" si="75"/>
        <v>0</v>
      </c>
      <c r="N131" s="129">
        <f t="shared" si="76"/>
        <v>0</v>
      </c>
      <c r="O131" s="135">
        <v>5</v>
      </c>
      <c r="P131" s="96"/>
      <c r="Q131" s="97">
        <v>0.05</v>
      </c>
      <c r="R131" s="88">
        <f t="shared" si="77"/>
        <v>0</v>
      </c>
      <c r="S131" s="88">
        <f t="shared" si="78"/>
        <v>0</v>
      </c>
    </row>
    <row r="132" spans="1:19" s="14" customFormat="1" ht="35.1" customHeight="1">
      <c r="A132" s="213"/>
      <c r="B132" s="213"/>
      <c r="C132" s="39" t="s">
        <v>93</v>
      </c>
      <c r="D132" s="13" t="s">
        <v>22</v>
      </c>
      <c r="E132" s="135">
        <v>500</v>
      </c>
      <c r="F132" s="136"/>
      <c r="G132" s="121">
        <v>0.05</v>
      </c>
      <c r="H132" s="129">
        <f t="shared" si="73"/>
        <v>0</v>
      </c>
      <c r="I132" s="129">
        <f t="shared" si="74"/>
        <v>0</v>
      </c>
      <c r="J132" s="135">
        <v>500</v>
      </c>
      <c r="K132" s="136"/>
      <c r="L132" s="121">
        <v>0.05</v>
      </c>
      <c r="M132" s="129">
        <f t="shared" si="75"/>
        <v>0</v>
      </c>
      <c r="N132" s="129">
        <f t="shared" si="76"/>
        <v>0</v>
      </c>
      <c r="O132" s="135">
        <v>500</v>
      </c>
      <c r="P132" s="96"/>
      <c r="Q132" s="97">
        <v>0.05</v>
      </c>
      <c r="R132" s="88">
        <f t="shared" si="77"/>
        <v>0</v>
      </c>
      <c r="S132" s="88">
        <f t="shared" si="78"/>
        <v>0</v>
      </c>
    </row>
    <row r="133" spans="1:19" s="14" customFormat="1" ht="35.1" customHeight="1">
      <c r="A133" s="213"/>
      <c r="B133" s="213"/>
      <c r="C133" s="39" t="s">
        <v>95</v>
      </c>
      <c r="D133" s="13" t="s">
        <v>8</v>
      </c>
      <c r="E133" s="135">
        <v>10</v>
      </c>
      <c r="F133" s="136"/>
      <c r="G133" s="121">
        <v>0.05</v>
      </c>
      <c r="H133" s="129">
        <f t="shared" si="73"/>
        <v>0</v>
      </c>
      <c r="I133" s="129">
        <f t="shared" si="74"/>
        <v>0</v>
      </c>
      <c r="J133" s="135">
        <v>10</v>
      </c>
      <c r="K133" s="136"/>
      <c r="L133" s="121">
        <v>0.05</v>
      </c>
      <c r="M133" s="129">
        <f t="shared" si="75"/>
        <v>0</v>
      </c>
      <c r="N133" s="129">
        <f t="shared" si="76"/>
        <v>0</v>
      </c>
      <c r="O133" s="135">
        <v>10</v>
      </c>
      <c r="P133" s="96"/>
      <c r="Q133" s="97">
        <v>0.05</v>
      </c>
      <c r="R133" s="88">
        <f t="shared" si="77"/>
        <v>0</v>
      </c>
      <c r="S133" s="88">
        <f t="shared" si="78"/>
        <v>0</v>
      </c>
    </row>
    <row r="134" spans="1:19" s="14" customFormat="1" ht="35.1" customHeight="1">
      <c r="A134" s="213"/>
      <c r="B134" s="213"/>
      <c r="C134" s="39" t="s">
        <v>96</v>
      </c>
      <c r="D134" s="13" t="s">
        <v>22</v>
      </c>
      <c r="E134" s="135">
        <v>2000</v>
      </c>
      <c r="F134" s="136"/>
      <c r="G134" s="121">
        <v>0.05</v>
      </c>
      <c r="H134" s="129">
        <f t="shared" si="73"/>
        <v>0</v>
      </c>
      <c r="I134" s="129">
        <f t="shared" si="74"/>
        <v>0</v>
      </c>
      <c r="J134" s="135">
        <v>2000</v>
      </c>
      <c r="K134" s="136"/>
      <c r="L134" s="121">
        <v>0.05</v>
      </c>
      <c r="M134" s="129">
        <f t="shared" si="75"/>
        <v>0</v>
      </c>
      <c r="N134" s="129">
        <f t="shared" si="76"/>
        <v>0</v>
      </c>
      <c r="O134" s="135">
        <v>2000</v>
      </c>
      <c r="P134" s="96"/>
      <c r="Q134" s="97">
        <v>0.05</v>
      </c>
      <c r="R134" s="88">
        <f t="shared" si="77"/>
        <v>0</v>
      </c>
      <c r="S134" s="88">
        <f t="shared" si="78"/>
        <v>0</v>
      </c>
    </row>
    <row r="135" spans="1:19" ht="30" customHeight="1">
      <c r="A135" s="213"/>
      <c r="B135" s="213"/>
      <c r="C135" s="30" t="s">
        <v>51</v>
      </c>
      <c r="D135" s="25"/>
      <c r="E135" s="94"/>
      <c r="F135" s="144"/>
      <c r="G135" s="145"/>
      <c r="H135" s="133"/>
      <c r="I135" s="133"/>
      <c r="J135" s="94"/>
      <c r="K135" s="144"/>
      <c r="L135" s="145"/>
      <c r="M135" s="133"/>
      <c r="N135" s="133"/>
      <c r="O135" s="94"/>
      <c r="P135" s="83"/>
      <c r="Q135" s="126"/>
      <c r="R135" s="90"/>
      <c r="S135" s="90"/>
    </row>
    <row r="136" spans="1:19" ht="30" customHeight="1">
      <c r="A136" s="213"/>
      <c r="B136" s="213"/>
      <c r="C136" s="42" t="s">
        <v>25</v>
      </c>
      <c r="D136" s="32" t="s">
        <v>26</v>
      </c>
      <c r="E136" s="94">
        <v>300</v>
      </c>
      <c r="F136" s="130"/>
      <c r="G136" s="121">
        <v>0.18</v>
      </c>
      <c r="H136" s="129">
        <f t="shared" ref="H136:H160" si="79">F136*(100%+G136)</f>
        <v>0</v>
      </c>
      <c r="I136" s="129">
        <f t="shared" ref="I136:I160" si="80">E136*H136</f>
        <v>0</v>
      </c>
      <c r="J136" s="94">
        <v>300</v>
      </c>
      <c r="K136" s="130"/>
      <c r="L136" s="121">
        <v>0.18</v>
      </c>
      <c r="M136" s="129">
        <f t="shared" ref="M136:M160" si="81">K136*(100%+L136)</f>
        <v>0</v>
      </c>
      <c r="N136" s="129">
        <f t="shared" ref="N136:N160" si="82">J136*M136</f>
        <v>0</v>
      </c>
      <c r="O136" s="94">
        <v>300</v>
      </c>
      <c r="P136" s="95"/>
      <c r="Q136" s="97">
        <v>0.18</v>
      </c>
      <c r="R136" s="88">
        <f t="shared" ref="R136:R160" si="83">P136*(100%+Q136)</f>
        <v>0</v>
      </c>
      <c r="S136" s="88">
        <f t="shared" ref="S136:S160" si="84">O136*R136</f>
        <v>0</v>
      </c>
    </row>
    <row r="137" spans="1:19" ht="30" customHeight="1">
      <c r="A137" s="213"/>
      <c r="B137" s="213"/>
      <c r="C137" s="42" t="s">
        <v>163</v>
      </c>
      <c r="D137" s="32" t="s">
        <v>26</v>
      </c>
      <c r="E137" s="94">
        <v>300</v>
      </c>
      <c r="F137" s="130"/>
      <c r="G137" s="121">
        <v>0.18</v>
      </c>
      <c r="H137" s="129">
        <f t="shared" si="79"/>
        <v>0</v>
      </c>
      <c r="I137" s="129">
        <f t="shared" si="80"/>
        <v>0</v>
      </c>
      <c r="J137" s="94">
        <v>300</v>
      </c>
      <c r="K137" s="130"/>
      <c r="L137" s="121">
        <v>0.18</v>
      </c>
      <c r="M137" s="129">
        <f t="shared" si="81"/>
        <v>0</v>
      </c>
      <c r="N137" s="129">
        <f t="shared" si="82"/>
        <v>0</v>
      </c>
      <c r="O137" s="94">
        <v>300</v>
      </c>
      <c r="P137" s="95"/>
      <c r="Q137" s="97">
        <v>0.18</v>
      </c>
      <c r="R137" s="88">
        <f t="shared" si="83"/>
        <v>0</v>
      </c>
      <c r="S137" s="88">
        <f t="shared" si="84"/>
        <v>0</v>
      </c>
    </row>
    <row r="138" spans="1:19" ht="30" customHeight="1">
      <c r="A138" s="213"/>
      <c r="B138" s="213"/>
      <c r="C138" s="42" t="s">
        <v>164</v>
      </c>
      <c r="D138" s="32" t="s">
        <v>26</v>
      </c>
      <c r="E138" s="94">
        <v>300</v>
      </c>
      <c r="F138" s="130"/>
      <c r="G138" s="121">
        <v>0.18</v>
      </c>
      <c r="H138" s="129">
        <f t="shared" si="79"/>
        <v>0</v>
      </c>
      <c r="I138" s="129">
        <f t="shared" si="80"/>
        <v>0</v>
      </c>
      <c r="J138" s="94">
        <v>300</v>
      </c>
      <c r="K138" s="130"/>
      <c r="L138" s="121">
        <v>0.18</v>
      </c>
      <c r="M138" s="129">
        <f t="shared" si="81"/>
        <v>0</v>
      </c>
      <c r="N138" s="129">
        <f t="shared" si="82"/>
        <v>0</v>
      </c>
      <c r="O138" s="94">
        <v>300</v>
      </c>
      <c r="P138" s="95"/>
      <c r="Q138" s="97">
        <v>0.18</v>
      </c>
      <c r="R138" s="88">
        <f t="shared" si="83"/>
        <v>0</v>
      </c>
      <c r="S138" s="88">
        <f t="shared" si="84"/>
        <v>0</v>
      </c>
    </row>
    <row r="139" spans="1:19" ht="30" customHeight="1">
      <c r="A139" s="213"/>
      <c r="B139" s="213"/>
      <c r="C139" s="42" t="s">
        <v>25</v>
      </c>
      <c r="D139" s="32" t="s">
        <v>42</v>
      </c>
      <c r="E139" s="94">
        <v>1</v>
      </c>
      <c r="F139" s="130"/>
      <c r="G139" s="121">
        <v>0.18</v>
      </c>
      <c r="H139" s="129">
        <f t="shared" si="79"/>
        <v>0</v>
      </c>
      <c r="I139" s="129">
        <f t="shared" si="80"/>
        <v>0</v>
      </c>
      <c r="J139" s="94">
        <v>1</v>
      </c>
      <c r="K139" s="130"/>
      <c r="L139" s="121">
        <v>0.18</v>
      </c>
      <c r="M139" s="129">
        <f t="shared" si="81"/>
        <v>0</v>
      </c>
      <c r="N139" s="129">
        <f t="shared" si="82"/>
        <v>0</v>
      </c>
      <c r="O139" s="94">
        <v>1</v>
      </c>
      <c r="P139" s="95"/>
      <c r="Q139" s="97">
        <v>0.18</v>
      </c>
      <c r="R139" s="88">
        <f t="shared" si="83"/>
        <v>0</v>
      </c>
      <c r="S139" s="88">
        <f t="shared" si="84"/>
        <v>0</v>
      </c>
    </row>
    <row r="140" spans="1:19" ht="30" customHeight="1">
      <c r="A140" s="213"/>
      <c r="B140" s="213"/>
      <c r="C140" s="42" t="s">
        <v>165</v>
      </c>
      <c r="D140" s="32" t="s">
        <v>42</v>
      </c>
      <c r="E140" s="94">
        <v>2</v>
      </c>
      <c r="F140" s="130"/>
      <c r="G140" s="121">
        <v>0.18</v>
      </c>
      <c r="H140" s="129">
        <f t="shared" si="79"/>
        <v>0</v>
      </c>
      <c r="I140" s="129">
        <f t="shared" si="80"/>
        <v>0</v>
      </c>
      <c r="J140" s="94">
        <v>2</v>
      </c>
      <c r="K140" s="130"/>
      <c r="L140" s="121">
        <v>0.18</v>
      </c>
      <c r="M140" s="129">
        <f t="shared" si="81"/>
        <v>0</v>
      </c>
      <c r="N140" s="129">
        <f t="shared" si="82"/>
        <v>0</v>
      </c>
      <c r="O140" s="94">
        <v>2</v>
      </c>
      <c r="P140" s="95"/>
      <c r="Q140" s="97">
        <v>0.18</v>
      </c>
      <c r="R140" s="88">
        <f t="shared" si="83"/>
        <v>0</v>
      </c>
      <c r="S140" s="88">
        <f t="shared" si="84"/>
        <v>0</v>
      </c>
    </row>
    <row r="141" spans="1:19" ht="30" customHeight="1">
      <c r="A141" s="213"/>
      <c r="B141" s="213"/>
      <c r="C141" s="42" t="s">
        <v>164</v>
      </c>
      <c r="D141" s="32" t="s">
        <v>42</v>
      </c>
      <c r="E141" s="94">
        <v>2</v>
      </c>
      <c r="F141" s="130"/>
      <c r="G141" s="121">
        <v>0.18</v>
      </c>
      <c r="H141" s="129">
        <f t="shared" si="79"/>
        <v>0</v>
      </c>
      <c r="I141" s="129">
        <f t="shared" si="80"/>
        <v>0</v>
      </c>
      <c r="J141" s="94">
        <v>2</v>
      </c>
      <c r="K141" s="130"/>
      <c r="L141" s="121">
        <v>0.18</v>
      </c>
      <c r="M141" s="129">
        <f t="shared" si="81"/>
        <v>0</v>
      </c>
      <c r="N141" s="129">
        <f t="shared" si="82"/>
        <v>0</v>
      </c>
      <c r="O141" s="94">
        <v>2</v>
      </c>
      <c r="P141" s="95"/>
      <c r="Q141" s="97">
        <v>0.18</v>
      </c>
      <c r="R141" s="88">
        <f t="shared" si="83"/>
        <v>0</v>
      </c>
      <c r="S141" s="88">
        <f t="shared" si="84"/>
        <v>0</v>
      </c>
    </row>
    <row r="142" spans="1:19" ht="30" customHeight="1">
      <c r="A142" s="213"/>
      <c r="B142" s="213"/>
      <c r="C142" s="43" t="s">
        <v>101</v>
      </c>
      <c r="D142" s="32" t="s">
        <v>8</v>
      </c>
      <c r="E142" s="94">
        <v>5</v>
      </c>
      <c r="F142" s="130"/>
      <c r="G142" s="121">
        <v>0.18</v>
      </c>
      <c r="H142" s="129">
        <f t="shared" si="79"/>
        <v>0</v>
      </c>
      <c r="I142" s="129">
        <f t="shared" si="80"/>
        <v>0</v>
      </c>
      <c r="J142" s="94">
        <v>5</v>
      </c>
      <c r="K142" s="130"/>
      <c r="L142" s="121">
        <v>0.18</v>
      </c>
      <c r="M142" s="129">
        <f t="shared" si="81"/>
        <v>0</v>
      </c>
      <c r="N142" s="129">
        <f t="shared" si="82"/>
        <v>0</v>
      </c>
      <c r="O142" s="94">
        <v>5</v>
      </c>
      <c r="P142" s="95"/>
      <c r="Q142" s="97">
        <v>0.18</v>
      </c>
      <c r="R142" s="88">
        <f t="shared" si="83"/>
        <v>0</v>
      </c>
      <c r="S142" s="88">
        <f t="shared" si="84"/>
        <v>0</v>
      </c>
    </row>
    <row r="143" spans="1:19" ht="30" customHeight="1">
      <c r="A143" s="213"/>
      <c r="B143" s="213"/>
      <c r="C143" s="43" t="s">
        <v>102</v>
      </c>
      <c r="D143" s="32" t="s">
        <v>8</v>
      </c>
      <c r="E143" s="94">
        <v>5</v>
      </c>
      <c r="F143" s="130"/>
      <c r="G143" s="121">
        <v>0.18</v>
      </c>
      <c r="H143" s="129">
        <f t="shared" si="79"/>
        <v>0</v>
      </c>
      <c r="I143" s="129">
        <f t="shared" si="80"/>
        <v>0</v>
      </c>
      <c r="J143" s="94">
        <v>5</v>
      </c>
      <c r="K143" s="130"/>
      <c r="L143" s="121">
        <v>0.18</v>
      </c>
      <c r="M143" s="129">
        <f t="shared" si="81"/>
        <v>0</v>
      </c>
      <c r="N143" s="129">
        <f t="shared" si="82"/>
        <v>0</v>
      </c>
      <c r="O143" s="94">
        <v>5</v>
      </c>
      <c r="P143" s="95"/>
      <c r="Q143" s="97">
        <v>0.18</v>
      </c>
      <c r="R143" s="88">
        <f t="shared" si="83"/>
        <v>0</v>
      </c>
      <c r="S143" s="88">
        <f t="shared" si="84"/>
        <v>0</v>
      </c>
    </row>
    <row r="144" spans="1:19" ht="30" customHeight="1">
      <c r="A144" s="213"/>
      <c r="B144" s="213"/>
      <c r="C144" s="43" t="s">
        <v>97</v>
      </c>
      <c r="D144" s="32" t="s">
        <v>8</v>
      </c>
      <c r="E144" s="94">
        <v>5</v>
      </c>
      <c r="F144" s="130"/>
      <c r="G144" s="121">
        <v>0.18</v>
      </c>
      <c r="H144" s="129">
        <f t="shared" si="79"/>
        <v>0</v>
      </c>
      <c r="I144" s="129">
        <f t="shared" si="80"/>
        <v>0</v>
      </c>
      <c r="J144" s="94">
        <v>5</v>
      </c>
      <c r="K144" s="130"/>
      <c r="L144" s="121">
        <v>0.18</v>
      </c>
      <c r="M144" s="129">
        <f t="shared" si="81"/>
        <v>0</v>
      </c>
      <c r="N144" s="129">
        <f t="shared" si="82"/>
        <v>0</v>
      </c>
      <c r="O144" s="94">
        <v>5</v>
      </c>
      <c r="P144" s="95"/>
      <c r="Q144" s="97">
        <v>0.18</v>
      </c>
      <c r="R144" s="88">
        <f t="shared" si="83"/>
        <v>0</v>
      </c>
      <c r="S144" s="88">
        <f t="shared" si="84"/>
        <v>0</v>
      </c>
    </row>
    <row r="145" spans="1:19" ht="30" customHeight="1">
      <c r="A145" s="213"/>
      <c r="B145" s="213"/>
      <c r="C145" s="43" t="s">
        <v>98</v>
      </c>
      <c r="D145" s="32" t="s">
        <v>8</v>
      </c>
      <c r="E145" s="94">
        <v>5</v>
      </c>
      <c r="F145" s="144"/>
      <c r="G145" s="121">
        <v>0.18</v>
      </c>
      <c r="H145" s="129">
        <f t="shared" si="79"/>
        <v>0</v>
      </c>
      <c r="I145" s="129">
        <f t="shared" si="80"/>
        <v>0</v>
      </c>
      <c r="J145" s="94">
        <v>5</v>
      </c>
      <c r="K145" s="144"/>
      <c r="L145" s="121">
        <v>0.18</v>
      </c>
      <c r="M145" s="129">
        <f t="shared" si="81"/>
        <v>0</v>
      </c>
      <c r="N145" s="129">
        <f t="shared" si="82"/>
        <v>0</v>
      </c>
      <c r="O145" s="94">
        <v>5</v>
      </c>
      <c r="P145" s="83"/>
      <c r="Q145" s="97">
        <v>0.18</v>
      </c>
      <c r="R145" s="88">
        <f t="shared" si="83"/>
        <v>0</v>
      </c>
      <c r="S145" s="88">
        <f t="shared" si="84"/>
        <v>0</v>
      </c>
    </row>
    <row r="146" spans="1:19" ht="30" customHeight="1">
      <c r="A146" s="213"/>
      <c r="B146" s="213"/>
      <c r="C146" s="43" t="s">
        <v>99</v>
      </c>
      <c r="D146" s="32" t="s">
        <v>8</v>
      </c>
      <c r="E146" s="94">
        <v>5</v>
      </c>
      <c r="F146" s="144"/>
      <c r="G146" s="121">
        <v>0.18</v>
      </c>
      <c r="H146" s="129">
        <f t="shared" si="79"/>
        <v>0</v>
      </c>
      <c r="I146" s="129">
        <f t="shared" si="80"/>
        <v>0</v>
      </c>
      <c r="J146" s="94">
        <v>5</v>
      </c>
      <c r="K146" s="144"/>
      <c r="L146" s="121">
        <v>0.18</v>
      </c>
      <c r="M146" s="129">
        <f t="shared" si="81"/>
        <v>0</v>
      </c>
      <c r="N146" s="129">
        <f t="shared" si="82"/>
        <v>0</v>
      </c>
      <c r="O146" s="94">
        <v>5</v>
      </c>
      <c r="P146" s="83"/>
      <c r="Q146" s="97">
        <v>0.18</v>
      </c>
      <c r="R146" s="88">
        <f t="shared" si="83"/>
        <v>0</v>
      </c>
      <c r="S146" s="88">
        <f t="shared" si="84"/>
        <v>0</v>
      </c>
    </row>
    <row r="147" spans="1:19" ht="30" customHeight="1">
      <c r="A147" s="213"/>
      <c r="B147" s="213"/>
      <c r="C147" s="43" t="s">
        <v>100</v>
      </c>
      <c r="D147" s="32" t="s">
        <v>8</v>
      </c>
      <c r="E147" s="94">
        <v>5</v>
      </c>
      <c r="F147" s="144"/>
      <c r="G147" s="121">
        <v>0.18</v>
      </c>
      <c r="H147" s="129">
        <f t="shared" si="79"/>
        <v>0</v>
      </c>
      <c r="I147" s="129">
        <f t="shared" si="80"/>
        <v>0</v>
      </c>
      <c r="J147" s="94">
        <v>5</v>
      </c>
      <c r="K147" s="144"/>
      <c r="L147" s="121">
        <v>0.18</v>
      </c>
      <c r="M147" s="129">
        <f t="shared" si="81"/>
        <v>0</v>
      </c>
      <c r="N147" s="129">
        <f t="shared" si="82"/>
        <v>0</v>
      </c>
      <c r="O147" s="94">
        <v>5</v>
      </c>
      <c r="P147" s="83"/>
      <c r="Q147" s="97">
        <v>0.18</v>
      </c>
      <c r="R147" s="88">
        <f t="shared" si="83"/>
        <v>0</v>
      </c>
      <c r="S147" s="88">
        <f t="shared" si="84"/>
        <v>0</v>
      </c>
    </row>
    <row r="148" spans="1:19" ht="30" customHeight="1">
      <c r="A148" s="213"/>
      <c r="B148" s="213"/>
      <c r="C148" s="43" t="s">
        <v>103</v>
      </c>
      <c r="D148" s="32" t="s">
        <v>8</v>
      </c>
      <c r="E148" s="94">
        <v>5</v>
      </c>
      <c r="F148" s="144"/>
      <c r="G148" s="121">
        <v>0.18</v>
      </c>
      <c r="H148" s="129">
        <f t="shared" si="79"/>
        <v>0</v>
      </c>
      <c r="I148" s="129">
        <f t="shared" si="80"/>
        <v>0</v>
      </c>
      <c r="J148" s="94">
        <v>5</v>
      </c>
      <c r="K148" s="144"/>
      <c r="L148" s="121">
        <v>0.18</v>
      </c>
      <c r="M148" s="129">
        <f t="shared" si="81"/>
        <v>0</v>
      </c>
      <c r="N148" s="129">
        <f t="shared" si="82"/>
        <v>0</v>
      </c>
      <c r="O148" s="94">
        <v>5</v>
      </c>
      <c r="P148" s="83"/>
      <c r="Q148" s="97">
        <v>0.18</v>
      </c>
      <c r="R148" s="88">
        <f t="shared" si="83"/>
        <v>0</v>
      </c>
      <c r="S148" s="88">
        <f t="shared" si="84"/>
        <v>0</v>
      </c>
    </row>
    <row r="149" spans="1:19" ht="30" customHeight="1">
      <c r="A149" s="213"/>
      <c r="B149" s="213"/>
      <c r="C149" s="43" t="s">
        <v>104</v>
      </c>
      <c r="D149" s="32" t="s">
        <v>8</v>
      </c>
      <c r="E149" s="94">
        <v>5</v>
      </c>
      <c r="F149" s="144"/>
      <c r="G149" s="121">
        <v>0.18</v>
      </c>
      <c r="H149" s="129">
        <f t="shared" si="79"/>
        <v>0</v>
      </c>
      <c r="I149" s="129">
        <f t="shared" si="80"/>
        <v>0</v>
      </c>
      <c r="J149" s="94">
        <v>5</v>
      </c>
      <c r="K149" s="144"/>
      <c r="L149" s="121">
        <v>0.18</v>
      </c>
      <c r="M149" s="129">
        <f t="shared" si="81"/>
        <v>0</v>
      </c>
      <c r="N149" s="129">
        <f t="shared" si="82"/>
        <v>0</v>
      </c>
      <c r="O149" s="94">
        <v>5</v>
      </c>
      <c r="P149" s="83"/>
      <c r="Q149" s="97">
        <v>0.18</v>
      </c>
      <c r="R149" s="88">
        <f t="shared" si="83"/>
        <v>0</v>
      </c>
      <c r="S149" s="88">
        <f t="shared" si="84"/>
        <v>0</v>
      </c>
    </row>
    <row r="150" spans="1:19" ht="30" customHeight="1">
      <c r="A150" s="213"/>
      <c r="B150" s="213"/>
      <c r="C150" s="43" t="s">
        <v>29</v>
      </c>
      <c r="D150" s="32" t="s">
        <v>8</v>
      </c>
      <c r="E150" s="94">
        <v>1</v>
      </c>
      <c r="F150" s="144"/>
      <c r="G150" s="121">
        <v>0.18</v>
      </c>
      <c r="H150" s="129">
        <f t="shared" si="79"/>
        <v>0</v>
      </c>
      <c r="I150" s="129">
        <f t="shared" si="80"/>
        <v>0</v>
      </c>
      <c r="J150" s="94">
        <v>1</v>
      </c>
      <c r="K150" s="144"/>
      <c r="L150" s="121">
        <v>0.18</v>
      </c>
      <c r="M150" s="129">
        <f t="shared" si="81"/>
        <v>0</v>
      </c>
      <c r="N150" s="129">
        <f t="shared" si="82"/>
        <v>0</v>
      </c>
      <c r="O150" s="94">
        <v>1</v>
      </c>
      <c r="P150" s="83"/>
      <c r="Q150" s="97">
        <v>0.18</v>
      </c>
      <c r="R150" s="88">
        <f t="shared" si="83"/>
        <v>0</v>
      </c>
      <c r="S150" s="88">
        <f t="shared" si="84"/>
        <v>0</v>
      </c>
    </row>
    <row r="151" spans="1:19" ht="30" customHeight="1">
      <c r="A151" s="213"/>
      <c r="B151" s="213"/>
      <c r="C151" s="43" t="s">
        <v>30</v>
      </c>
      <c r="D151" s="32" t="s">
        <v>8</v>
      </c>
      <c r="E151" s="94">
        <v>1</v>
      </c>
      <c r="F151" s="144"/>
      <c r="G151" s="121">
        <v>0.18</v>
      </c>
      <c r="H151" s="129">
        <f t="shared" si="79"/>
        <v>0</v>
      </c>
      <c r="I151" s="129">
        <f t="shared" si="80"/>
        <v>0</v>
      </c>
      <c r="J151" s="94">
        <v>1</v>
      </c>
      <c r="K151" s="144"/>
      <c r="L151" s="121">
        <v>0.18</v>
      </c>
      <c r="M151" s="129">
        <f t="shared" si="81"/>
        <v>0</v>
      </c>
      <c r="N151" s="129">
        <f t="shared" si="82"/>
        <v>0</v>
      </c>
      <c r="O151" s="94">
        <v>1</v>
      </c>
      <c r="P151" s="83"/>
      <c r="Q151" s="97">
        <v>0.18</v>
      </c>
      <c r="R151" s="88">
        <f t="shared" si="83"/>
        <v>0</v>
      </c>
      <c r="S151" s="88">
        <f t="shared" si="84"/>
        <v>0</v>
      </c>
    </row>
    <row r="152" spans="1:19" ht="30" customHeight="1">
      <c r="A152" s="213"/>
      <c r="B152" s="213"/>
      <c r="C152" s="43" t="s">
        <v>31</v>
      </c>
      <c r="D152" s="32" t="s">
        <v>8</v>
      </c>
      <c r="E152" s="94">
        <v>1</v>
      </c>
      <c r="F152" s="144"/>
      <c r="G152" s="121">
        <v>0.18</v>
      </c>
      <c r="H152" s="129">
        <f t="shared" si="79"/>
        <v>0</v>
      </c>
      <c r="I152" s="129">
        <f t="shared" si="80"/>
        <v>0</v>
      </c>
      <c r="J152" s="94">
        <v>1</v>
      </c>
      <c r="K152" s="144"/>
      <c r="L152" s="121">
        <v>0.18</v>
      </c>
      <c r="M152" s="129">
        <f t="shared" si="81"/>
        <v>0</v>
      </c>
      <c r="N152" s="129">
        <f t="shared" si="82"/>
        <v>0</v>
      </c>
      <c r="O152" s="94">
        <v>1</v>
      </c>
      <c r="P152" s="83"/>
      <c r="Q152" s="97">
        <v>0.18</v>
      </c>
      <c r="R152" s="88">
        <f t="shared" si="83"/>
        <v>0</v>
      </c>
      <c r="S152" s="88">
        <f t="shared" si="84"/>
        <v>0</v>
      </c>
    </row>
    <row r="153" spans="1:19" ht="30" customHeight="1">
      <c r="A153" s="213"/>
      <c r="B153" s="213"/>
      <c r="C153" s="43" t="s">
        <v>40</v>
      </c>
      <c r="D153" s="32" t="s">
        <v>8</v>
      </c>
      <c r="E153" s="94">
        <v>1</v>
      </c>
      <c r="F153" s="144"/>
      <c r="G153" s="121">
        <v>0.18</v>
      </c>
      <c r="H153" s="129">
        <f t="shared" si="79"/>
        <v>0</v>
      </c>
      <c r="I153" s="129">
        <f t="shared" si="80"/>
        <v>0</v>
      </c>
      <c r="J153" s="94">
        <v>1</v>
      </c>
      <c r="K153" s="144"/>
      <c r="L153" s="121">
        <v>0.18</v>
      </c>
      <c r="M153" s="129">
        <f t="shared" si="81"/>
        <v>0</v>
      </c>
      <c r="N153" s="129">
        <f t="shared" si="82"/>
        <v>0</v>
      </c>
      <c r="O153" s="94">
        <v>1</v>
      </c>
      <c r="P153" s="83"/>
      <c r="Q153" s="97">
        <v>0.18</v>
      </c>
      <c r="R153" s="88">
        <f t="shared" si="83"/>
        <v>0</v>
      </c>
      <c r="S153" s="88">
        <f t="shared" si="84"/>
        <v>0</v>
      </c>
    </row>
    <row r="154" spans="1:19" ht="30" customHeight="1">
      <c r="A154" s="213"/>
      <c r="B154" s="213"/>
      <c r="C154" s="43" t="s">
        <v>41</v>
      </c>
      <c r="D154" s="32" t="s">
        <v>8</v>
      </c>
      <c r="E154" s="94">
        <v>1</v>
      </c>
      <c r="F154" s="144"/>
      <c r="G154" s="121">
        <v>0.18</v>
      </c>
      <c r="H154" s="129">
        <f t="shared" si="79"/>
        <v>0</v>
      </c>
      <c r="I154" s="129">
        <f t="shared" si="80"/>
        <v>0</v>
      </c>
      <c r="J154" s="94">
        <v>1</v>
      </c>
      <c r="K154" s="144"/>
      <c r="L154" s="121">
        <v>0.18</v>
      </c>
      <c r="M154" s="129">
        <f t="shared" si="81"/>
        <v>0</v>
      </c>
      <c r="N154" s="129">
        <f t="shared" si="82"/>
        <v>0</v>
      </c>
      <c r="O154" s="94">
        <v>1</v>
      </c>
      <c r="P154" s="83"/>
      <c r="Q154" s="97">
        <v>0.18</v>
      </c>
      <c r="R154" s="88">
        <f t="shared" si="83"/>
        <v>0</v>
      </c>
      <c r="S154" s="88">
        <f t="shared" si="84"/>
        <v>0</v>
      </c>
    </row>
    <row r="155" spans="1:19" ht="48.75" customHeight="1">
      <c r="A155" s="213"/>
      <c r="B155" s="213"/>
      <c r="C155" s="43" t="s">
        <v>105</v>
      </c>
      <c r="D155" s="32" t="s">
        <v>4</v>
      </c>
      <c r="E155" s="94">
        <v>1</v>
      </c>
      <c r="F155" s="144"/>
      <c r="G155" s="121">
        <v>0.18</v>
      </c>
      <c r="H155" s="129">
        <f t="shared" si="79"/>
        <v>0</v>
      </c>
      <c r="I155" s="129">
        <f t="shared" si="80"/>
        <v>0</v>
      </c>
      <c r="J155" s="94">
        <v>1</v>
      </c>
      <c r="K155" s="144"/>
      <c r="L155" s="121">
        <v>0.18</v>
      </c>
      <c r="M155" s="129">
        <f t="shared" si="81"/>
        <v>0</v>
      </c>
      <c r="N155" s="129">
        <f t="shared" si="82"/>
        <v>0</v>
      </c>
      <c r="O155" s="94">
        <v>1</v>
      </c>
      <c r="P155" s="83"/>
      <c r="Q155" s="97">
        <v>0.18</v>
      </c>
      <c r="R155" s="88">
        <f t="shared" si="83"/>
        <v>0</v>
      </c>
      <c r="S155" s="88">
        <f t="shared" si="84"/>
        <v>0</v>
      </c>
    </row>
    <row r="156" spans="1:19" ht="46.5" customHeight="1">
      <c r="A156" s="213"/>
      <c r="B156" s="213"/>
      <c r="C156" s="43" t="s">
        <v>106</v>
      </c>
      <c r="D156" s="32" t="s">
        <v>4</v>
      </c>
      <c r="E156" s="94">
        <v>1</v>
      </c>
      <c r="F156" s="144"/>
      <c r="G156" s="121">
        <v>0.18</v>
      </c>
      <c r="H156" s="129">
        <f t="shared" si="79"/>
        <v>0</v>
      </c>
      <c r="I156" s="129">
        <f t="shared" si="80"/>
        <v>0</v>
      </c>
      <c r="J156" s="94">
        <v>1</v>
      </c>
      <c r="K156" s="144"/>
      <c r="L156" s="121">
        <v>0.18</v>
      </c>
      <c r="M156" s="129">
        <f t="shared" si="81"/>
        <v>0</v>
      </c>
      <c r="N156" s="129">
        <f t="shared" si="82"/>
        <v>0</v>
      </c>
      <c r="O156" s="94">
        <v>1</v>
      </c>
      <c r="P156" s="83"/>
      <c r="Q156" s="97">
        <v>0.18</v>
      </c>
      <c r="R156" s="88">
        <f t="shared" si="83"/>
        <v>0</v>
      </c>
      <c r="S156" s="88">
        <f t="shared" si="84"/>
        <v>0</v>
      </c>
    </row>
    <row r="157" spans="1:19" ht="44.25" customHeight="1">
      <c r="A157" s="213"/>
      <c r="B157" s="213"/>
      <c r="C157" s="43" t="s">
        <v>107</v>
      </c>
      <c r="D157" s="32" t="s">
        <v>4</v>
      </c>
      <c r="E157" s="94">
        <v>1</v>
      </c>
      <c r="F157" s="144"/>
      <c r="G157" s="121">
        <v>0.18</v>
      </c>
      <c r="H157" s="129">
        <f t="shared" si="79"/>
        <v>0</v>
      </c>
      <c r="I157" s="129">
        <f t="shared" si="80"/>
        <v>0</v>
      </c>
      <c r="J157" s="94">
        <v>1</v>
      </c>
      <c r="K157" s="144"/>
      <c r="L157" s="121">
        <v>0.18</v>
      </c>
      <c r="M157" s="129">
        <f t="shared" si="81"/>
        <v>0</v>
      </c>
      <c r="N157" s="129">
        <f t="shared" si="82"/>
        <v>0</v>
      </c>
      <c r="O157" s="94">
        <v>1</v>
      </c>
      <c r="P157" s="83"/>
      <c r="Q157" s="97">
        <v>0.18</v>
      </c>
      <c r="R157" s="88">
        <f t="shared" si="83"/>
        <v>0</v>
      </c>
      <c r="S157" s="88">
        <f t="shared" si="84"/>
        <v>0</v>
      </c>
    </row>
    <row r="158" spans="1:19" ht="30" customHeight="1">
      <c r="A158" s="213"/>
      <c r="B158" s="213"/>
      <c r="C158" s="43" t="s">
        <v>108</v>
      </c>
      <c r="D158" s="32" t="s">
        <v>4</v>
      </c>
      <c r="E158" s="94">
        <v>5</v>
      </c>
      <c r="F158" s="144"/>
      <c r="G158" s="121">
        <v>0.18</v>
      </c>
      <c r="H158" s="129">
        <f t="shared" si="79"/>
        <v>0</v>
      </c>
      <c r="I158" s="129">
        <f t="shared" si="80"/>
        <v>0</v>
      </c>
      <c r="J158" s="94">
        <v>5</v>
      </c>
      <c r="K158" s="144"/>
      <c r="L158" s="121">
        <v>0.18</v>
      </c>
      <c r="M158" s="129">
        <f t="shared" si="81"/>
        <v>0</v>
      </c>
      <c r="N158" s="129">
        <f t="shared" si="82"/>
        <v>0</v>
      </c>
      <c r="O158" s="94">
        <v>5</v>
      </c>
      <c r="P158" s="83"/>
      <c r="Q158" s="97">
        <v>0.18</v>
      </c>
      <c r="R158" s="88">
        <f t="shared" si="83"/>
        <v>0</v>
      </c>
      <c r="S158" s="88">
        <f t="shared" si="84"/>
        <v>0</v>
      </c>
    </row>
    <row r="159" spans="1:19" ht="30" customHeight="1">
      <c r="A159" s="213"/>
      <c r="B159" s="213"/>
      <c r="C159" s="43" t="s">
        <v>109</v>
      </c>
      <c r="D159" s="32" t="s">
        <v>94</v>
      </c>
      <c r="E159" s="94">
        <v>200</v>
      </c>
      <c r="F159" s="130"/>
      <c r="G159" s="121">
        <v>0.18</v>
      </c>
      <c r="H159" s="129">
        <f t="shared" si="79"/>
        <v>0</v>
      </c>
      <c r="I159" s="129">
        <f t="shared" si="80"/>
        <v>0</v>
      </c>
      <c r="J159" s="94">
        <v>200</v>
      </c>
      <c r="K159" s="130"/>
      <c r="L159" s="121">
        <v>0.18</v>
      </c>
      <c r="M159" s="129">
        <f t="shared" si="81"/>
        <v>0</v>
      </c>
      <c r="N159" s="129">
        <f t="shared" si="82"/>
        <v>0</v>
      </c>
      <c r="O159" s="94">
        <v>200</v>
      </c>
      <c r="P159" s="95"/>
      <c r="Q159" s="97">
        <v>0.18</v>
      </c>
      <c r="R159" s="88">
        <f t="shared" si="83"/>
        <v>0</v>
      </c>
      <c r="S159" s="88">
        <f t="shared" si="84"/>
        <v>0</v>
      </c>
    </row>
    <row r="160" spans="1:19" ht="30" customHeight="1">
      <c r="A160" s="213"/>
      <c r="B160" s="213"/>
      <c r="C160" s="43" t="s">
        <v>110</v>
      </c>
      <c r="D160" s="32" t="s">
        <v>94</v>
      </c>
      <c r="E160" s="94">
        <v>100</v>
      </c>
      <c r="F160" s="130"/>
      <c r="G160" s="121">
        <v>0.18</v>
      </c>
      <c r="H160" s="129">
        <f t="shared" si="79"/>
        <v>0</v>
      </c>
      <c r="I160" s="129">
        <f t="shared" si="80"/>
        <v>0</v>
      </c>
      <c r="J160" s="94">
        <v>100</v>
      </c>
      <c r="K160" s="130"/>
      <c r="L160" s="121">
        <v>0.18</v>
      </c>
      <c r="M160" s="129">
        <f t="shared" si="81"/>
        <v>0</v>
      </c>
      <c r="N160" s="129">
        <f t="shared" si="82"/>
        <v>0</v>
      </c>
      <c r="O160" s="94">
        <v>100</v>
      </c>
      <c r="P160" s="95"/>
      <c r="Q160" s="97">
        <v>0.18</v>
      </c>
      <c r="R160" s="88">
        <f t="shared" si="83"/>
        <v>0</v>
      </c>
      <c r="S160" s="88">
        <f t="shared" si="84"/>
        <v>0</v>
      </c>
    </row>
    <row r="161" spans="1:19" ht="30" customHeight="1">
      <c r="A161" s="213"/>
      <c r="B161" s="213"/>
      <c r="C161" s="30" t="s">
        <v>32</v>
      </c>
      <c r="D161" s="25"/>
      <c r="E161" s="94"/>
      <c r="F161" s="144"/>
      <c r="G161" s="145"/>
      <c r="H161" s="133"/>
      <c r="I161" s="133"/>
      <c r="J161" s="94"/>
      <c r="K161" s="144"/>
      <c r="L161" s="145"/>
      <c r="M161" s="133"/>
      <c r="N161" s="133"/>
      <c r="O161" s="94"/>
      <c r="P161" s="83"/>
      <c r="Q161" s="126"/>
      <c r="R161" s="90"/>
      <c r="S161" s="90"/>
    </row>
    <row r="162" spans="1:19" ht="30" customHeight="1">
      <c r="A162" s="213"/>
      <c r="B162" s="213"/>
      <c r="C162" s="44" t="s">
        <v>125</v>
      </c>
      <c r="D162" s="25" t="s">
        <v>11</v>
      </c>
      <c r="E162" s="94">
        <v>10</v>
      </c>
      <c r="F162" s="144"/>
      <c r="G162" s="121">
        <v>0.18</v>
      </c>
      <c r="H162" s="129">
        <f t="shared" ref="H162:H165" si="85">F162*(100%+G162)</f>
        <v>0</v>
      </c>
      <c r="I162" s="129">
        <f>E162*H162</f>
        <v>0</v>
      </c>
      <c r="J162" s="94">
        <v>10</v>
      </c>
      <c r="K162" s="144"/>
      <c r="L162" s="121">
        <v>0.18</v>
      </c>
      <c r="M162" s="129">
        <f t="shared" ref="M162:M165" si="86">K162*(100%+L162)</f>
        <v>0</v>
      </c>
      <c r="N162" s="129">
        <f t="shared" ref="N162:N165" si="87">J162*M162</f>
        <v>0</v>
      </c>
      <c r="O162" s="94">
        <v>10</v>
      </c>
      <c r="P162" s="83"/>
      <c r="Q162" s="97">
        <v>0.18</v>
      </c>
      <c r="R162" s="88">
        <f t="shared" ref="R162:R165" si="88">P162*(100%+Q162)</f>
        <v>0</v>
      </c>
      <c r="S162" s="88">
        <f t="shared" ref="S162:S165" si="89">O162*R162</f>
        <v>0</v>
      </c>
    </row>
    <row r="163" spans="1:19" ht="30" customHeight="1">
      <c r="A163" s="213"/>
      <c r="B163" s="213"/>
      <c r="C163" s="45" t="s">
        <v>126</v>
      </c>
      <c r="D163" s="25" t="s">
        <v>13</v>
      </c>
      <c r="E163" s="94">
        <v>5</v>
      </c>
      <c r="F163" s="130"/>
      <c r="G163" s="121">
        <v>0.18</v>
      </c>
      <c r="H163" s="129">
        <f t="shared" si="85"/>
        <v>0</v>
      </c>
      <c r="I163" s="129">
        <f>E163*H163</f>
        <v>0</v>
      </c>
      <c r="J163" s="94">
        <v>5</v>
      </c>
      <c r="K163" s="130"/>
      <c r="L163" s="121">
        <v>0.18</v>
      </c>
      <c r="M163" s="129">
        <f t="shared" si="86"/>
        <v>0</v>
      </c>
      <c r="N163" s="129">
        <f t="shared" si="87"/>
        <v>0</v>
      </c>
      <c r="O163" s="94">
        <v>5</v>
      </c>
      <c r="P163" s="95"/>
      <c r="Q163" s="97">
        <v>0.18</v>
      </c>
      <c r="R163" s="88">
        <f t="shared" si="88"/>
        <v>0</v>
      </c>
      <c r="S163" s="88">
        <f t="shared" si="89"/>
        <v>0</v>
      </c>
    </row>
    <row r="164" spans="1:19" ht="79.5" customHeight="1">
      <c r="A164" s="213"/>
      <c r="B164" s="213"/>
      <c r="C164" s="44" t="s">
        <v>111</v>
      </c>
      <c r="D164" s="25" t="s">
        <v>113</v>
      </c>
      <c r="E164" s="94">
        <v>20</v>
      </c>
      <c r="F164" s="144"/>
      <c r="G164" s="121">
        <v>0.18</v>
      </c>
      <c r="H164" s="129">
        <f t="shared" si="85"/>
        <v>0</v>
      </c>
      <c r="I164" s="129">
        <f>E164*H164</f>
        <v>0</v>
      </c>
      <c r="J164" s="94">
        <v>20</v>
      </c>
      <c r="K164" s="144"/>
      <c r="L164" s="121">
        <v>0.18</v>
      </c>
      <c r="M164" s="129">
        <f t="shared" si="86"/>
        <v>0</v>
      </c>
      <c r="N164" s="129">
        <f t="shared" si="87"/>
        <v>0</v>
      </c>
      <c r="O164" s="94">
        <v>20</v>
      </c>
      <c r="P164" s="83"/>
      <c r="Q164" s="97">
        <v>0.18</v>
      </c>
      <c r="R164" s="88">
        <f t="shared" si="88"/>
        <v>0</v>
      </c>
      <c r="S164" s="88">
        <f t="shared" si="89"/>
        <v>0</v>
      </c>
    </row>
    <row r="165" spans="1:19" ht="96.75" customHeight="1">
      <c r="A165" s="213"/>
      <c r="B165" s="213"/>
      <c r="C165" s="44" t="s">
        <v>112</v>
      </c>
      <c r="D165" s="25" t="s">
        <v>113</v>
      </c>
      <c r="E165" s="94">
        <v>20</v>
      </c>
      <c r="F165" s="144"/>
      <c r="G165" s="121">
        <v>0.18</v>
      </c>
      <c r="H165" s="129">
        <f t="shared" si="85"/>
        <v>0</v>
      </c>
      <c r="I165" s="129">
        <f>E165*H165</f>
        <v>0</v>
      </c>
      <c r="J165" s="94">
        <v>20</v>
      </c>
      <c r="K165" s="144"/>
      <c r="L165" s="121">
        <v>0.18</v>
      </c>
      <c r="M165" s="129">
        <f t="shared" si="86"/>
        <v>0</v>
      </c>
      <c r="N165" s="129">
        <f t="shared" si="87"/>
        <v>0</v>
      </c>
      <c r="O165" s="94">
        <v>20</v>
      </c>
      <c r="P165" s="83"/>
      <c r="Q165" s="97">
        <v>0.18</v>
      </c>
      <c r="R165" s="88">
        <f t="shared" si="88"/>
        <v>0</v>
      </c>
      <c r="S165" s="88">
        <f t="shared" si="89"/>
        <v>0</v>
      </c>
    </row>
    <row r="166" spans="1:19" ht="30" customHeight="1">
      <c r="A166" s="214"/>
      <c r="B166" s="214"/>
      <c r="C166" s="33" t="s">
        <v>66</v>
      </c>
      <c r="D166" s="60"/>
      <c r="E166" s="207">
        <f>SUM(I98:I165)</f>
        <v>0</v>
      </c>
      <c r="F166" s="208"/>
      <c r="G166" s="208"/>
      <c r="H166" s="208"/>
      <c r="I166" s="208"/>
      <c r="J166" s="207">
        <f>SUM(N98:N165)</f>
        <v>0</v>
      </c>
      <c r="K166" s="208"/>
      <c r="L166" s="208"/>
      <c r="M166" s="208"/>
      <c r="N166" s="208"/>
      <c r="O166" s="207">
        <f>SUM(S98:S165)</f>
        <v>0</v>
      </c>
      <c r="P166" s="208"/>
      <c r="Q166" s="208"/>
      <c r="R166" s="208"/>
      <c r="S166" s="208"/>
    </row>
    <row r="167" spans="1:19" ht="35.1" customHeight="1">
      <c r="A167" s="29" t="s">
        <v>1</v>
      </c>
      <c r="B167" s="29"/>
      <c r="C167" s="28" t="s">
        <v>54</v>
      </c>
      <c r="D167" s="26"/>
      <c r="E167" s="51" t="s">
        <v>33</v>
      </c>
      <c r="F167" s="52" t="s">
        <v>44</v>
      </c>
      <c r="G167" s="124" t="s">
        <v>45</v>
      </c>
      <c r="H167" s="85" t="s">
        <v>46</v>
      </c>
      <c r="I167" s="85" t="s">
        <v>47</v>
      </c>
      <c r="J167" s="51" t="s">
        <v>33</v>
      </c>
      <c r="K167" s="52" t="s">
        <v>44</v>
      </c>
      <c r="L167" s="124" t="s">
        <v>45</v>
      </c>
      <c r="M167" s="53" t="s">
        <v>46</v>
      </c>
      <c r="N167" s="53" t="s">
        <v>47</v>
      </c>
      <c r="O167" s="51" t="s">
        <v>33</v>
      </c>
      <c r="P167" s="52" t="s">
        <v>44</v>
      </c>
      <c r="Q167" s="124" t="s">
        <v>45</v>
      </c>
      <c r="R167" s="53" t="s">
        <v>46</v>
      </c>
      <c r="S167" s="53" t="s">
        <v>47</v>
      </c>
    </row>
    <row r="168" spans="1:19" ht="35.1" customHeight="1">
      <c r="A168" s="212">
        <v>1</v>
      </c>
      <c r="B168" s="212" t="s">
        <v>130</v>
      </c>
      <c r="C168" s="35" t="s">
        <v>73</v>
      </c>
      <c r="D168" s="24" t="s">
        <v>4</v>
      </c>
      <c r="E168" s="131">
        <v>12</v>
      </c>
      <c r="F168" s="122"/>
      <c r="G168" s="121">
        <v>0.18</v>
      </c>
      <c r="H168" s="129">
        <f t="shared" ref="H168:H175" si="90">F168*(100%+G168)</f>
        <v>0</v>
      </c>
      <c r="I168" s="129">
        <f t="shared" ref="I168:I175" si="91">E168*H168</f>
        <v>0</v>
      </c>
      <c r="J168" s="131">
        <v>12</v>
      </c>
      <c r="K168" s="146"/>
      <c r="L168" s="121">
        <v>0.18</v>
      </c>
      <c r="M168" s="143">
        <f t="shared" ref="M168:M175" si="92">K168*(100%+L168)</f>
        <v>0</v>
      </c>
      <c r="N168" s="143">
        <f t="shared" ref="N168:N175" si="93">J168*M168</f>
        <v>0</v>
      </c>
      <c r="O168" s="131">
        <v>12</v>
      </c>
      <c r="P168" s="17"/>
      <c r="Q168" s="97">
        <v>0.18</v>
      </c>
      <c r="R168" s="16">
        <f t="shared" ref="R168:R175" si="94">P168*(100%+Q168)</f>
        <v>0</v>
      </c>
      <c r="S168" s="16">
        <f t="shared" ref="S168:S175" si="95">O168*R168</f>
        <v>0</v>
      </c>
    </row>
    <row r="169" spans="1:19" ht="35.1" customHeight="1">
      <c r="A169" s="213"/>
      <c r="B169" s="213"/>
      <c r="C169" s="36" t="s">
        <v>75</v>
      </c>
      <c r="D169" s="24" t="s">
        <v>4</v>
      </c>
      <c r="E169" s="31">
        <v>1</v>
      </c>
      <c r="F169" s="122"/>
      <c r="G169" s="121">
        <v>0.18</v>
      </c>
      <c r="H169" s="129">
        <f t="shared" si="90"/>
        <v>0</v>
      </c>
      <c r="I169" s="129">
        <f t="shared" si="91"/>
        <v>0</v>
      </c>
      <c r="J169" s="31">
        <v>1</v>
      </c>
      <c r="K169" s="122"/>
      <c r="L169" s="121">
        <v>0.18</v>
      </c>
      <c r="M169" s="143">
        <f t="shared" si="92"/>
        <v>0</v>
      </c>
      <c r="N169" s="143">
        <f t="shared" si="93"/>
        <v>0</v>
      </c>
      <c r="O169" s="31">
        <v>1</v>
      </c>
      <c r="P169" s="105"/>
      <c r="Q169" s="97">
        <v>0.18</v>
      </c>
      <c r="R169" s="16">
        <f t="shared" si="94"/>
        <v>0</v>
      </c>
      <c r="S169" s="16">
        <f t="shared" si="95"/>
        <v>0</v>
      </c>
    </row>
    <row r="170" spans="1:19" ht="35.1" customHeight="1">
      <c r="A170" s="213"/>
      <c r="B170" s="213"/>
      <c r="C170" s="36" t="s">
        <v>74</v>
      </c>
      <c r="D170" s="24" t="s">
        <v>8</v>
      </c>
      <c r="E170" s="31">
        <v>1</v>
      </c>
      <c r="F170" s="122"/>
      <c r="G170" s="121">
        <v>0.05</v>
      </c>
      <c r="H170" s="129">
        <f t="shared" si="90"/>
        <v>0</v>
      </c>
      <c r="I170" s="129">
        <f t="shared" si="91"/>
        <v>0</v>
      </c>
      <c r="J170" s="31">
        <v>1</v>
      </c>
      <c r="K170" s="122"/>
      <c r="L170" s="121">
        <v>0.05</v>
      </c>
      <c r="M170" s="143">
        <f t="shared" si="92"/>
        <v>0</v>
      </c>
      <c r="N170" s="143">
        <f t="shared" si="93"/>
        <v>0</v>
      </c>
      <c r="O170" s="31">
        <v>1</v>
      </c>
      <c r="P170" s="105"/>
      <c r="Q170" s="97">
        <v>0.05</v>
      </c>
      <c r="R170" s="16">
        <f t="shared" si="94"/>
        <v>0</v>
      </c>
      <c r="S170" s="16">
        <f t="shared" si="95"/>
        <v>0</v>
      </c>
    </row>
    <row r="171" spans="1:19" ht="35.1" customHeight="1">
      <c r="A171" s="213"/>
      <c r="B171" s="213"/>
      <c r="C171" s="36" t="s">
        <v>240</v>
      </c>
      <c r="D171" s="24" t="s">
        <v>8</v>
      </c>
      <c r="E171" s="31">
        <v>1</v>
      </c>
      <c r="F171" s="122"/>
      <c r="G171" s="121">
        <v>0.05</v>
      </c>
      <c r="H171" s="129">
        <f t="shared" si="90"/>
        <v>0</v>
      </c>
      <c r="I171" s="129">
        <f t="shared" si="91"/>
        <v>0</v>
      </c>
      <c r="J171" s="31">
        <v>1</v>
      </c>
      <c r="K171" s="122"/>
      <c r="L171" s="121">
        <v>0.05</v>
      </c>
      <c r="M171" s="143">
        <f t="shared" si="92"/>
        <v>0</v>
      </c>
      <c r="N171" s="143">
        <f t="shared" si="93"/>
        <v>0</v>
      </c>
      <c r="O171" s="31">
        <v>1</v>
      </c>
      <c r="P171" s="105"/>
      <c r="Q171" s="97">
        <v>0.05</v>
      </c>
      <c r="R171" s="16">
        <f t="shared" si="94"/>
        <v>0</v>
      </c>
      <c r="S171" s="16">
        <f t="shared" si="95"/>
        <v>0</v>
      </c>
    </row>
    <row r="172" spans="1:19" ht="35.1" customHeight="1">
      <c r="A172" s="213"/>
      <c r="B172" s="213"/>
      <c r="C172" s="36" t="s">
        <v>55</v>
      </c>
      <c r="D172" s="24" t="s">
        <v>8</v>
      </c>
      <c r="E172" s="31">
        <v>1</v>
      </c>
      <c r="F172" s="122"/>
      <c r="G172" s="121">
        <v>0.05</v>
      </c>
      <c r="H172" s="129">
        <f t="shared" si="90"/>
        <v>0</v>
      </c>
      <c r="I172" s="129">
        <f t="shared" si="91"/>
        <v>0</v>
      </c>
      <c r="J172" s="31">
        <v>1</v>
      </c>
      <c r="K172" s="122"/>
      <c r="L172" s="121">
        <v>0.05</v>
      </c>
      <c r="M172" s="143">
        <f t="shared" si="92"/>
        <v>0</v>
      </c>
      <c r="N172" s="143">
        <f t="shared" si="93"/>
        <v>0</v>
      </c>
      <c r="O172" s="31">
        <v>1</v>
      </c>
      <c r="P172" s="105"/>
      <c r="Q172" s="97">
        <v>0.05</v>
      </c>
      <c r="R172" s="16">
        <f t="shared" si="94"/>
        <v>0</v>
      </c>
      <c r="S172" s="16">
        <f t="shared" si="95"/>
        <v>0</v>
      </c>
    </row>
    <row r="173" spans="1:19" ht="35.1" customHeight="1">
      <c r="A173" s="213"/>
      <c r="B173" s="213"/>
      <c r="C173" s="36" t="s">
        <v>56</v>
      </c>
      <c r="D173" s="24" t="s">
        <v>8</v>
      </c>
      <c r="E173" s="31">
        <v>1</v>
      </c>
      <c r="F173" s="122"/>
      <c r="G173" s="121">
        <v>0.05</v>
      </c>
      <c r="H173" s="129">
        <f t="shared" si="90"/>
        <v>0</v>
      </c>
      <c r="I173" s="129">
        <f t="shared" si="91"/>
        <v>0</v>
      </c>
      <c r="J173" s="31">
        <v>1</v>
      </c>
      <c r="K173" s="122"/>
      <c r="L173" s="121">
        <v>0.05</v>
      </c>
      <c r="M173" s="143">
        <f t="shared" si="92"/>
        <v>0</v>
      </c>
      <c r="N173" s="143">
        <f t="shared" si="93"/>
        <v>0</v>
      </c>
      <c r="O173" s="31">
        <v>1</v>
      </c>
      <c r="P173" s="105"/>
      <c r="Q173" s="97">
        <v>0.05</v>
      </c>
      <c r="R173" s="16">
        <f t="shared" si="94"/>
        <v>0</v>
      </c>
      <c r="S173" s="16">
        <f t="shared" si="95"/>
        <v>0</v>
      </c>
    </row>
    <row r="174" spans="1:19" ht="35.1" customHeight="1">
      <c r="A174" s="213"/>
      <c r="B174" s="213"/>
      <c r="C174" s="36" t="s">
        <v>241</v>
      </c>
      <c r="D174" s="24" t="s">
        <v>8</v>
      </c>
      <c r="E174" s="131">
        <f>12*5</f>
        <v>60</v>
      </c>
      <c r="F174" s="122"/>
      <c r="G174" s="121">
        <v>0.05</v>
      </c>
      <c r="H174" s="129">
        <f t="shared" si="90"/>
        <v>0</v>
      </c>
      <c r="I174" s="129">
        <f t="shared" si="91"/>
        <v>0</v>
      </c>
      <c r="J174" s="131">
        <f>12*5</f>
        <v>60</v>
      </c>
      <c r="K174" s="122"/>
      <c r="L174" s="121">
        <v>0.05</v>
      </c>
      <c r="M174" s="143">
        <f t="shared" si="92"/>
        <v>0</v>
      </c>
      <c r="N174" s="143">
        <f t="shared" si="93"/>
        <v>0</v>
      </c>
      <c r="O174" s="131">
        <f>12*5</f>
        <v>60</v>
      </c>
      <c r="P174" s="105"/>
      <c r="Q174" s="97">
        <v>0.05</v>
      </c>
      <c r="R174" s="16">
        <f t="shared" si="94"/>
        <v>0</v>
      </c>
      <c r="S174" s="16">
        <f t="shared" si="95"/>
        <v>0</v>
      </c>
    </row>
    <row r="175" spans="1:19" ht="35.1" customHeight="1">
      <c r="A175" s="213"/>
      <c r="B175" s="213"/>
      <c r="C175" s="36" t="s">
        <v>57</v>
      </c>
      <c r="D175" s="24" t="s">
        <v>8</v>
      </c>
      <c r="E175" s="131">
        <f>2*12</f>
        <v>24</v>
      </c>
      <c r="F175" s="122"/>
      <c r="G175" s="121">
        <v>0.05</v>
      </c>
      <c r="H175" s="129">
        <f t="shared" si="90"/>
        <v>0</v>
      </c>
      <c r="I175" s="129">
        <f t="shared" si="91"/>
        <v>0</v>
      </c>
      <c r="J175" s="131">
        <f>2*12</f>
        <v>24</v>
      </c>
      <c r="K175" s="122"/>
      <c r="L175" s="121">
        <v>0.05</v>
      </c>
      <c r="M175" s="143">
        <f t="shared" si="92"/>
        <v>0</v>
      </c>
      <c r="N175" s="143">
        <f t="shared" si="93"/>
        <v>0</v>
      </c>
      <c r="O175" s="131">
        <f>2*12</f>
        <v>24</v>
      </c>
      <c r="P175" s="105"/>
      <c r="Q175" s="97">
        <v>0.05</v>
      </c>
      <c r="R175" s="16">
        <f t="shared" si="94"/>
        <v>0</v>
      </c>
      <c r="S175" s="16">
        <f t="shared" si="95"/>
        <v>0</v>
      </c>
    </row>
    <row r="176" spans="1:19" ht="35.1" customHeight="1">
      <c r="A176" s="213"/>
      <c r="B176" s="213"/>
      <c r="C176" s="33" t="s">
        <v>64</v>
      </c>
      <c r="D176" s="60"/>
      <c r="E176" s="204">
        <f>SUM(I168:I175)</f>
        <v>0</v>
      </c>
      <c r="F176" s="205"/>
      <c r="G176" s="205"/>
      <c r="H176" s="205"/>
      <c r="I176" s="206">
        <f>SUM(I168:I175)</f>
        <v>0</v>
      </c>
      <c r="J176" s="204">
        <f>SUM(N168:N175)</f>
        <v>0</v>
      </c>
      <c r="K176" s="205"/>
      <c r="L176" s="205"/>
      <c r="M176" s="205"/>
      <c r="N176" s="206">
        <f>SUM(N168:N175)</f>
        <v>0</v>
      </c>
      <c r="O176" s="204">
        <f>SUM(S168:S175)</f>
        <v>0</v>
      </c>
      <c r="P176" s="205"/>
      <c r="Q176" s="205"/>
      <c r="R176" s="205"/>
      <c r="S176" s="206">
        <f>SUM(S168:S175)</f>
        <v>0</v>
      </c>
    </row>
    <row r="177" spans="1:19" ht="30" customHeight="1">
      <c r="A177" s="213">
        <v>2</v>
      </c>
      <c r="B177" s="213"/>
      <c r="C177" s="37" t="s">
        <v>114</v>
      </c>
      <c r="D177" s="24"/>
      <c r="E177" s="131"/>
      <c r="F177" s="144"/>
      <c r="G177" s="145"/>
      <c r="H177" s="133"/>
      <c r="I177" s="133"/>
      <c r="J177" s="131"/>
      <c r="K177" s="144"/>
      <c r="L177" s="145"/>
      <c r="M177" s="133"/>
      <c r="N177" s="133"/>
      <c r="O177" s="131"/>
      <c r="P177" s="83"/>
      <c r="Q177" s="126"/>
      <c r="R177" s="90"/>
      <c r="S177" s="90"/>
    </row>
    <row r="178" spans="1:19" ht="30" customHeight="1">
      <c r="A178" s="213"/>
      <c r="B178" s="213"/>
      <c r="C178" s="38" t="s">
        <v>37</v>
      </c>
      <c r="D178" s="24" t="s">
        <v>8</v>
      </c>
      <c r="E178" s="134">
        <v>7</v>
      </c>
      <c r="F178" s="144"/>
      <c r="G178" s="121">
        <v>0.18</v>
      </c>
      <c r="H178" s="129">
        <f t="shared" ref="H178:H180" si="96">F178*(100%+G178)</f>
        <v>0</v>
      </c>
      <c r="I178" s="129">
        <f>E178*H178</f>
        <v>0</v>
      </c>
      <c r="J178" s="134">
        <v>7</v>
      </c>
      <c r="K178" s="144"/>
      <c r="L178" s="121">
        <v>0.18</v>
      </c>
      <c r="M178" s="129">
        <f t="shared" ref="M178:M180" si="97">K178*(100%+L178)</f>
        <v>0</v>
      </c>
      <c r="N178" s="129">
        <f t="shared" ref="N178:N180" si="98">J178*M178</f>
        <v>0</v>
      </c>
      <c r="O178" s="134">
        <v>7</v>
      </c>
      <c r="P178" s="83"/>
      <c r="Q178" s="97">
        <v>0.18</v>
      </c>
      <c r="R178" s="88">
        <f t="shared" ref="R178:R180" si="99">P178*(100%+Q178)</f>
        <v>0</v>
      </c>
      <c r="S178" s="88">
        <f t="shared" ref="S178:S180" si="100">O178*R178</f>
        <v>0</v>
      </c>
    </row>
    <row r="179" spans="1:19" ht="30" customHeight="1">
      <c r="A179" s="213"/>
      <c r="B179" s="213"/>
      <c r="C179" s="38" t="s">
        <v>38</v>
      </c>
      <c r="D179" s="24" t="s">
        <v>8</v>
      </c>
      <c r="E179" s="134">
        <v>4</v>
      </c>
      <c r="F179" s="144"/>
      <c r="G179" s="121">
        <v>0.18</v>
      </c>
      <c r="H179" s="129">
        <f t="shared" si="96"/>
        <v>0</v>
      </c>
      <c r="I179" s="129">
        <f>E179*H179</f>
        <v>0</v>
      </c>
      <c r="J179" s="134">
        <v>4</v>
      </c>
      <c r="K179" s="144"/>
      <c r="L179" s="121">
        <v>0.18</v>
      </c>
      <c r="M179" s="129">
        <f t="shared" si="97"/>
        <v>0</v>
      </c>
      <c r="N179" s="129">
        <f t="shared" si="98"/>
        <v>0</v>
      </c>
      <c r="O179" s="134">
        <v>4</v>
      </c>
      <c r="P179" s="83"/>
      <c r="Q179" s="97">
        <v>0.18</v>
      </c>
      <c r="R179" s="88">
        <f t="shared" si="99"/>
        <v>0</v>
      </c>
      <c r="S179" s="88">
        <f t="shared" si="100"/>
        <v>0</v>
      </c>
    </row>
    <row r="180" spans="1:19" ht="30" customHeight="1">
      <c r="A180" s="213"/>
      <c r="B180" s="213"/>
      <c r="C180" s="38" t="s">
        <v>39</v>
      </c>
      <c r="D180" s="24" t="s">
        <v>8</v>
      </c>
      <c r="E180" s="134">
        <v>3</v>
      </c>
      <c r="F180" s="144"/>
      <c r="G180" s="121">
        <v>0.18</v>
      </c>
      <c r="H180" s="129">
        <f t="shared" si="96"/>
        <v>0</v>
      </c>
      <c r="I180" s="129">
        <f>E180*H180</f>
        <v>0</v>
      </c>
      <c r="J180" s="134">
        <v>3</v>
      </c>
      <c r="K180" s="144"/>
      <c r="L180" s="121">
        <v>0.18</v>
      </c>
      <c r="M180" s="129">
        <f t="shared" si="97"/>
        <v>0</v>
      </c>
      <c r="N180" s="129">
        <f t="shared" si="98"/>
        <v>0</v>
      </c>
      <c r="O180" s="134">
        <v>3</v>
      </c>
      <c r="P180" s="83"/>
      <c r="Q180" s="97">
        <v>0.18</v>
      </c>
      <c r="R180" s="88">
        <f t="shared" si="99"/>
        <v>0</v>
      </c>
      <c r="S180" s="88">
        <f t="shared" si="100"/>
        <v>0</v>
      </c>
    </row>
    <row r="181" spans="1:19" ht="30" customHeight="1">
      <c r="A181" s="213"/>
      <c r="B181" s="213"/>
      <c r="C181" s="40" t="s">
        <v>115</v>
      </c>
      <c r="D181" s="24"/>
      <c r="E181" s="144"/>
      <c r="F181" s="144"/>
      <c r="G181" s="132"/>
      <c r="H181" s="133"/>
      <c r="I181" s="133"/>
      <c r="J181" s="134"/>
      <c r="K181" s="144"/>
      <c r="L181" s="132"/>
      <c r="M181" s="133"/>
      <c r="N181" s="133"/>
      <c r="O181" s="134"/>
      <c r="P181" s="83"/>
      <c r="Q181" s="99"/>
      <c r="R181" s="90"/>
      <c r="S181" s="90"/>
    </row>
    <row r="182" spans="1:19" ht="30" customHeight="1">
      <c r="A182" s="213"/>
      <c r="B182" s="213"/>
      <c r="C182" s="41" t="s">
        <v>37</v>
      </c>
      <c r="D182" s="24" t="s">
        <v>8</v>
      </c>
      <c r="E182" s="144">
        <v>14</v>
      </c>
      <c r="F182" s="144"/>
      <c r="G182" s="121">
        <v>0.18</v>
      </c>
      <c r="H182" s="129">
        <f t="shared" ref="H182:H184" si="101">F182*(100%+G182)</f>
        <v>0</v>
      </c>
      <c r="I182" s="129">
        <f>E182*H182</f>
        <v>0</v>
      </c>
      <c r="J182" s="134">
        <v>14</v>
      </c>
      <c r="K182" s="144"/>
      <c r="L182" s="121">
        <v>0.18</v>
      </c>
      <c r="M182" s="129">
        <f t="shared" ref="M182:M184" si="102">K182*(100%+L182)</f>
        <v>0</v>
      </c>
      <c r="N182" s="129">
        <f t="shared" ref="N182:N184" si="103">J182*M182</f>
        <v>0</v>
      </c>
      <c r="O182" s="134">
        <v>14</v>
      </c>
      <c r="P182" s="83"/>
      <c r="Q182" s="97">
        <v>0.18</v>
      </c>
      <c r="R182" s="88">
        <f t="shared" ref="R182:R184" si="104">P182*(100%+Q182)</f>
        <v>0</v>
      </c>
      <c r="S182" s="88">
        <f t="shared" ref="S182:S184" si="105">O182*R182</f>
        <v>0</v>
      </c>
    </row>
    <row r="183" spans="1:19" ht="30" customHeight="1">
      <c r="A183" s="213"/>
      <c r="B183" s="213"/>
      <c r="C183" s="41" t="s">
        <v>38</v>
      </c>
      <c r="D183" s="24" t="s">
        <v>8</v>
      </c>
      <c r="E183" s="144">
        <v>7</v>
      </c>
      <c r="F183" s="144"/>
      <c r="G183" s="121">
        <v>0.18</v>
      </c>
      <c r="H183" s="129">
        <f t="shared" si="101"/>
        <v>0</v>
      </c>
      <c r="I183" s="129">
        <f>E183*H183</f>
        <v>0</v>
      </c>
      <c r="J183" s="134">
        <v>7</v>
      </c>
      <c r="K183" s="144"/>
      <c r="L183" s="121">
        <v>0.18</v>
      </c>
      <c r="M183" s="129">
        <f t="shared" si="102"/>
        <v>0</v>
      </c>
      <c r="N183" s="129">
        <f t="shared" si="103"/>
        <v>0</v>
      </c>
      <c r="O183" s="134">
        <v>7</v>
      </c>
      <c r="P183" s="83"/>
      <c r="Q183" s="97">
        <v>0.18</v>
      </c>
      <c r="R183" s="88">
        <f t="shared" si="104"/>
        <v>0</v>
      </c>
      <c r="S183" s="88">
        <f t="shared" si="105"/>
        <v>0</v>
      </c>
    </row>
    <row r="184" spans="1:19" ht="30" customHeight="1">
      <c r="A184" s="213"/>
      <c r="B184" s="213"/>
      <c r="C184" s="41" t="s">
        <v>39</v>
      </c>
      <c r="D184" s="24" t="s">
        <v>8</v>
      </c>
      <c r="E184" s="144">
        <v>3</v>
      </c>
      <c r="F184" s="144"/>
      <c r="G184" s="121">
        <v>0.18</v>
      </c>
      <c r="H184" s="129">
        <f t="shared" si="101"/>
        <v>0</v>
      </c>
      <c r="I184" s="129">
        <f>E184*H184</f>
        <v>0</v>
      </c>
      <c r="J184" s="134">
        <v>3</v>
      </c>
      <c r="K184" s="144"/>
      <c r="L184" s="121">
        <v>0.18</v>
      </c>
      <c r="M184" s="129">
        <f t="shared" si="102"/>
        <v>0</v>
      </c>
      <c r="N184" s="129">
        <f t="shared" si="103"/>
        <v>0</v>
      </c>
      <c r="O184" s="134">
        <v>3</v>
      </c>
      <c r="P184" s="83"/>
      <c r="Q184" s="97">
        <v>0.18</v>
      </c>
      <c r="R184" s="88">
        <f t="shared" si="104"/>
        <v>0</v>
      </c>
      <c r="S184" s="88">
        <f t="shared" si="105"/>
        <v>0</v>
      </c>
    </row>
    <row r="185" spans="1:19" ht="30" customHeight="1">
      <c r="A185" s="213"/>
      <c r="B185" s="213"/>
      <c r="C185" s="30" t="s">
        <v>0</v>
      </c>
      <c r="D185" s="25"/>
      <c r="E185" s="144"/>
      <c r="F185" s="144"/>
      <c r="G185" s="145"/>
      <c r="H185" s="133"/>
      <c r="I185" s="133"/>
      <c r="J185" s="94"/>
      <c r="K185" s="144"/>
      <c r="L185" s="145"/>
      <c r="M185" s="133"/>
      <c r="N185" s="133"/>
      <c r="O185" s="94"/>
      <c r="P185" s="83"/>
      <c r="Q185" s="126"/>
      <c r="R185" s="90"/>
      <c r="S185" s="90"/>
    </row>
    <row r="186" spans="1:19" s="14" customFormat="1" ht="24.2" customHeight="1">
      <c r="A186" s="213"/>
      <c r="B186" s="213"/>
      <c r="C186" s="39" t="s">
        <v>58</v>
      </c>
      <c r="D186" s="13" t="s">
        <v>8</v>
      </c>
      <c r="E186" s="144">
        <v>1</v>
      </c>
      <c r="F186" s="136"/>
      <c r="G186" s="121">
        <v>0.05</v>
      </c>
      <c r="H186" s="129">
        <f t="shared" ref="H186:H213" si="106">F186*(100%+G186)</f>
        <v>0</v>
      </c>
      <c r="I186" s="129">
        <f t="shared" ref="I186:I213" si="107">E186*H186</f>
        <v>0</v>
      </c>
      <c r="J186" s="135">
        <v>1</v>
      </c>
      <c r="K186" s="136"/>
      <c r="L186" s="121">
        <v>0.05</v>
      </c>
      <c r="M186" s="129">
        <f t="shared" ref="M186:M213" si="108">K186*(100%+L186)</f>
        <v>0</v>
      </c>
      <c r="N186" s="129">
        <f t="shared" ref="N186:N213" si="109">J186*M186</f>
        <v>0</v>
      </c>
      <c r="O186" s="135">
        <v>1</v>
      </c>
      <c r="P186" s="96"/>
      <c r="Q186" s="97">
        <v>0.05</v>
      </c>
      <c r="R186" s="88">
        <f t="shared" ref="R186:R213" si="110">P186*(100%+Q186)</f>
        <v>0</v>
      </c>
      <c r="S186" s="88">
        <f t="shared" ref="S186:S213" si="111">O186*R186</f>
        <v>0</v>
      </c>
    </row>
    <row r="187" spans="1:19" s="14" customFormat="1" ht="27.2" customHeight="1">
      <c r="A187" s="213"/>
      <c r="B187" s="213"/>
      <c r="C187" s="39" t="s">
        <v>59</v>
      </c>
      <c r="D187" s="13" t="s">
        <v>8</v>
      </c>
      <c r="E187" s="144">
        <v>1</v>
      </c>
      <c r="F187" s="136"/>
      <c r="G187" s="121">
        <v>0.05</v>
      </c>
      <c r="H187" s="129">
        <f t="shared" si="106"/>
        <v>0</v>
      </c>
      <c r="I187" s="129">
        <f t="shared" si="107"/>
        <v>0</v>
      </c>
      <c r="J187" s="135">
        <v>1</v>
      </c>
      <c r="K187" s="136"/>
      <c r="L187" s="121">
        <v>0.05</v>
      </c>
      <c r="M187" s="129">
        <f t="shared" si="108"/>
        <v>0</v>
      </c>
      <c r="N187" s="129">
        <f t="shared" si="109"/>
        <v>0</v>
      </c>
      <c r="O187" s="135">
        <v>1</v>
      </c>
      <c r="P187" s="96"/>
      <c r="Q187" s="97">
        <v>0.05</v>
      </c>
      <c r="R187" s="88">
        <f t="shared" si="110"/>
        <v>0</v>
      </c>
      <c r="S187" s="88">
        <f t="shared" si="111"/>
        <v>0</v>
      </c>
    </row>
    <row r="188" spans="1:19" s="14" customFormat="1" ht="28.5" customHeight="1">
      <c r="A188" s="213"/>
      <c r="B188" s="213"/>
      <c r="C188" s="39" t="s">
        <v>60</v>
      </c>
      <c r="D188" s="13" t="s">
        <v>8</v>
      </c>
      <c r="E188" s="144">
        <v>1</v>
      </c>
      <c r="F188" s="136"/>
      <c r="G188" s="121">
        <v>0.05</v>
      </c>
      <c r="H188" s="129">
        <f t="shared" si="106"/>
        <v>0</v>
      </c>
      <c r="I188" s="129">
        <f t="shared" si="107"/>
        <v>0</v>
      </c>
      <c r="J188" s="135">
        <v>1</v>
      </c>
      <c r="K188" s="136"/>
      <c r="L188" s="121">
        <v>0.05</v>
      </c>
      <c r="M188" s="129">
        <f t="shared" si="108"/>
        <v>0</v>
      </c>
      <c r="N188" s="129">
        <f t="shared" si="109"/>
        <v>0</v>
      </c>
      <c r="O188" s="135">
        <v>1</v>
      </c>
      <c r="P188" s="96"/>
      <c r="Q188" s="97">
        <v>0.05</v>
      </c>
      <c r="R188" s="88">
        <f t="shared" si="110"/>
        <v>0</v>
      </c>
      <c r="S188" s="88">
        <f t="shared" si="111"/>
        <v>0</v>
      </c>
    </row>
    <row r="189" spans="1:19" s="14" customFormat="1" ht="24.2" customHeight="1">
      <c r="A189" s="213"/>
      <c r="B189" s="213"/>
      <c r="C189" s="39" t="s">
        <v>61</v>
      </c>
      <c r="D189" s="13" t="s">
        <v>8</v>
      </c>
      <c r="E189" s="144">
        <v>1</v>
      </c>
      <c r="F189" s="136"/>
      <c r="G189" s="121">
        <v>0.05</v>
      </c>
      <c r="H189" s="129">
        <f t="shared" si="106"/>
        <v>0</v>
      </c>
      <c r="I189" s="129">
        <f t="shared" si="107"/>
        <v>0</v>
      </c>
      <c r="J189" s="135">
        <v>1</v>
      </c>
      <c r="K189" s="136"/>
      <c r="L189" s="121">
        <v>0.05</v>
      </c>
      <c r="M189" s="129">
        <f t="shared" si="108"/>
        <v>0</v>
      </c>
      <c r="N189" s="129">
        <f t="shared" si="109"/>
        <v>0</v>
      </c>
      <c r="O189" s="135">
        <v>1</v>
      </c>
      <c r="P189" s="96"/>
      <c r="Q189" s="97">
        <v>0.05</v>
      </c>
      <c r="R189" s="88">
        <f t="shared" si="110"/>
        <v>0</v>
      </c>
      <c r="S189" s="88">
        <f t="shared" si="111"/>
        <v>0</v>
      </c>
    </row>
    <row r="190" spans="1:19" s="14" customFormat="1" ht="35.1" customHeight="1">
      <c r="A190" s="213"/>
      <c r="B190" s="213"/>
      <c r="C190" s="39" t="s">
        <v>62</v>
      </c>
      <c r="D190" s="13" t="s">
        <v>8</v>
      </c>
      <c r="E190" s="144">
        <v>1</v>
      </c>
      <c r="F190" s="136"/>
      <c r="G190" s="121">
        <v>0.05</v>
      </c>
      <c r="H190" s="129">
        <f t="shared" si="106"/>
        <v>0</v>
      </c>
      <c r="I190" s="129">
        <f t="shared" si="107"/>
        <v>0</v>
      </c>
      <c r="J190" s="135">
        <v>1</v>
      </c>
      <c r="K190" s="136"/>
      <c r="L190" s="121">
        <v>0.05</v>
      </c>
      <c r="M190" s="129">
        <f t="shared" si="108"/>
        <v>0</v>
      </c>
      <c r="N190" s="129">
        <f t="shared" si="109"/>
        <v>0</v>
      </c>
      <c r="O190" s="135">
        <v>1</v>
      </c>
      <c r="P190" s="96"/>
      <c r="Q190" s="97">
        <v>0.05</v>
      </c>
      <c r="R190" s="88">
        <f t="shared" si="110"/>
        <v>0</v>
      </c>
      <c r="S190" s="88">
        <f t="shared" si="111"/>
        <v>0</v>
      </c>
    </row>
    <row r="191" spans="1:19" s="14" customFormat="1" ht="35.1" customHeight="1">
      <c r="A191" s="213"/>
      <c r="B191" s="213"/>
      <c r="C191" s="39" t="s">
        <v>76</v>
      </c>
      <c r="D191" s="13" t="s">
        <v>8</v>
      </c>
      <c r="E191" s="144">
        <v>1</v>
      </c>
      <c r="F191" s="136"/>
      <c r="G191" s="121">
        <v>0.05</v>
      </c>
      <c r="H191" s="129">
        <f t="shared" si="106"/>
        <v>0</v>
      </c>
      <c r="I191" s="129">
        <f t="shared" si="107"/>
        <v>0</v>
      </c>
      <c r="J191" s="135">
        <v>1</v>
      </c>
      <c r="K191" s="136"/>
      <c r="L191" s="121">
        <v>0.05</v>
      </c>
      <c r="M191" s="129">
        <f t="shared" si="108"/>
        <v>0</v>
      </c>
      <c r="N191" s="129">
        <f t="shared" si="109"/>
        <v>0</v>
      </c>
      <c r="O191" s="135">
        <v>1</v>
      </c>
      <c r="P191" s="96"/>
      <c r="Q191" s="97">
        <v>0.05</v>
      </c>
      <c r="R191" s="88">
        <f t="shared" si="110"/>
        <v>0</v>
      </c>
      <c r="S191" s="88">
        <f t="shared" si="111"/>
        <v>0</v>
      </c>
    </row>
    <row r="192" spans="1:19" s="14" customFormat="1" ht="35.1" customHeight="1">
      <c r="A192" s="213"/>
      <c r="B192" s="213"/>
      <c r="C192" s="39" t="s">
        <v>77</v>
      </c>
      <c r="D192" s="13" t="s">
        <v>8</v>
      </c>
      <c r="E192" s="144">
        <v>1</v>
      </c>
      <c r="F192" s="136"/>
      <c r="G192" s="121">
        <v>0.05</v>
      </c>
      <c r="H192" s="129">
        <f t="shared" si="106"/>
        <v>0</v>
      </c>
      <c r="I192" s="129">
        <f t="shared" si="107"/>
        <v>0</v>
      </c>
      <c r="J192" s="135">
        <v>1</v>
      </c>
      <c r="K192" s="136"/>
      <c r="L192" s="121">
        <v>0.05</v>
      </c>
      <c r="M192" s="129">
        <f t="shared" si="108"/>
        <v>0</v>
      </c>
      <c r="N192" s="129">
        <f t="shared" si="109"/>
        <v>0</v>
      </c>
      <c r="O192" s="135">
        <v>1</v>
      </c>
      <c r="P192" s="96"/>
      <c r="Q192" s="97">
        <v>0.05</v>
      </c>
      <c r="R192" s="88">
        <f t="shared" si="110"/>
        <v>0</v>
      </c>
      <c r="S192" s="88">
        <f t="shared" si="111"/>
        <v>0</v>
      </c>
    </row>
    <row r="193" spans="1:19" s="14" customFormat="1" ht="35.1" customHeight="1">
      <c r="A193" s="213"/>
      <c r="B193" s="213"/>
      <c r="C193" s="39" t="s">
        <v>78</v>
      </c>
      <c r="D193" s="13" t="s">
        <v>8</v>
      </c>
      <c r="E193" s="144">
        <v>1</v>
      </c>
      <c r="F193" s="136"/>
      <c r="G193" s="121">
        <v>0.05</v>
      </c>
      <c r="H193" s="129">
        <f t="shared" si="106"/>
        <v>0</v>
      </c>
      <c r="I193" s="129">
        <f t="shared" si="107"/>
        <v>0</v>
      </c>
      <c r="J193" s="135">
        <v>1</v>
      </c>
      <c r="K193" s="136"/>
      <c r="L193" s="121">
        <v>0.05</v>
      </c>
      <c r="M193" s="129">
        <f t="shared" si="108"/>
        <v>0</v>
      </c>
      <c r="N193" s="129">
        <f t="shared" si="109"/>
        <v>0</v>
      </c>
      <c r="O193" s="135">
        <v>1</v>
      </c>
      <c r="P193" s="96"/>
      <c r="Q193" s="97">
        <v>0.05</v>
      </c>
      <c r="R193" s="88">
        <f t="shared" si="110"/>
        <v>0</v>
      </c>
      <c r="S193" s="88">
        <f t="shared" si="111"/>
        <v>0</v>
      </c>
    </row>
    <row r="194" spans="1:19" s="14" customFormat="1" ht="35.1" customHeight="1">
      <c r="A194" s="213"/>
      <c r="B194" s="213"/>
      <c r="C194" s="39" t="s">
        <v>79</v>
      </c>
      <c r="D194" s="13" t="s">
        <v>8</v>
      </c>
      <c r="E194" s="144">
        <v>1</v>
      </c>
      <c r="F194" s="136"/>
      <c r="G194" s="121">
        <v>0.05</v>
      </c>
      <c r="H194" s="129">
        <f t="shared" si="106"/>
        <v>0</v>
      </c>
      <c r="I194" s="129">
        <f t="shared" si="107"/>
        <v>0</v>
      </c>
      <c r="J194" s="135">
        <v>1</v>
      </c>
      <c r="K194" s="136"/>
      <c r="L194" s="121">
        <v>0.05</v>
      </c>
      <c r="M194" s="129">
        <f t="shared" si="108"/>
        <v>0</v>
      </c>
      <c r="N194" s="129">
        <f t="shared" si="109"/>
        <v>0</v>
      </c>
      <c r="O194" s="135">
        <v>1</v>
      </c>
      <c r="P194" s="96"/>
      <c r="Q194" s="97">
        <v>0.05</v>
      </c>
      <c r="R194" s="88">
        <f t="shared" si="110"/>
        <v>0</v>
      </c>
      <c r="S194" s="88">
        <f t="shared" si="111"/>
        <v>0</v>
      </c>
    </row>
    <row r="195" spans="1:19" s="14" customFormat="1" ht="35.1" customHeight="1">
      <c r="A195" s="213"/>
      <c r="B195" s="213"/>
      <c r="C195" s="39" t="s">
        <v>43</v>
      </c>
      <c r="D195" s="13" t="s">
        <v>24</v>
      </c>
      <c r="E195" s="144">
        <v>670</v>
      </c>
      <c r="F195" s="136"/>
      <c r="G195" s="121">
        <v>0.05</v>
      </c>
      <c r="H195" s="129">
        <f t="shared" si="106"/>
        <v>0</v>
      </c>
      <c r="I195" s="129">
        <f t="shared" si="107"/>
        <v>0</v>
      </c>
      <c r="J195" s="135">
        <v>670</v>
      </c>
      <c r="K195" s="136"/>
      <c r="L195" s="121">
        <v>0.05</v>
      </c>
      <c r="M195" s="129">
        <f t="shared" si="108"/>
        <v>0</v>
      </c>
      <c r="N195" s="129">
        <f t="shared" si="109"/>
        <v>0</v>
      </c>
      <c r="O195" s="135">
        <v>670</v>
      </c>
      <c r="P195" s="96"/>
      <c r="Q195" s="97">
        <v>0.05</v>
      </c>
      <c r="R195" s="88">
        <f t="shared" si="110"/>
        <v>0</v>
      </c>
      <c r="S195" s="88">
        <f t="shared" si="111"/>
        <v>0</v>
      </c>
    </row>
    <row r="196" spans="1:19" s="14" customFormat="1" ht="35.1" customHeight="1">
      <c r="A196" s="213"/>
      <c r="B196" s="213"/>
      <c r="C196" s="39" t="s">
        <v>80</v>
      </c>
      <c r="D196" s="13" t="s">
        <v>94</v>
      </c>
      <c r="E196" s="144">
        <v>4</v>
      </c>
      <c r="F196" s="136"/>
      <c r="G196" s="121">
        <v>0.05</v>
      </c>
      <c r="H196" s="129">
        <f t="shared" si="106"/>
        <v>0</v>
      </c>
      <c r="I196" s="129">
        <f t="shared" si="107"/>
        <v>0</v>
      </c>
      <c r="J196" s="135">
        <v>4</v>
      </c>
      <c r="K196" s="136"/>
      <c r="L196" s="121">
        <v>0.05</v>
      </c>
      <c r="M196" s="129">
        <f t="shared" si="108"/>
        <v>0</v>
      </c>
      <c r="N196" s="129">
        <f t="shared" si="109"/>
        <v>0</v>
      </c>
      <c r="O196" s="135">
        <v>4</v>
      </c>
      <c r="P196" s="96"/>
      <c r="Q196" s="97">
        <v>0.05</v>
      </c>
      <c r="R196" s="88">
        <f t="shared" si="110"/>
        <v>0</v>
      </c>
      <c r="S196" s="88">
        <f t="shared" si="111"/>
        <v>0</v>
      </c>
    </row>
    <row r="197" spans="1:19" s="14" customFormat="1" ht="35.1" customHeight="1">
      <c r="A197" s="213"/>
      <c r="B197" s="213"/>
      <c r="C197" s="39" t="s">
        <v>81</v>
      </c>
      <c r="D197" s="13" t="s">
        <v>22</v>
      </c>
      <c r="E197" s="144">
        <v>670</v>
      </c>
      <c r="F197" s="136"/>
      <c r="G197" s="121">
        <v>0.05</v>
      </c>
      <c r="H197" s="129">
        <f t="shared" si="106"/>
        <v>0</v>
      </c>
      <c r="I197" s="129">
        <f t="shared" si="107"/>
        <v>0</v>
      </c>
      <c r="J197" s="135">
        <v>670</v>
      </c>
      <c r="K197" s="136"/>
      <c r="L197" s="121">
        <v>0.05</v>
      </c>
      <c r="M197" s="129">
        <f t="shared" si="108"/>
        <v>0</v>
      </c>
      <c r="N197" s="129">
        <f t="shared" si="109"/>
        <v>0</v>
      </c>
      <c r="O197" s="135">
        <v>670</v>
      </c>
      <c r="P197" s="96"/>
      <c r="Q197" s="97">
        <v>0.05</v>
      </c>
      <c r="R197" s="88">
        <f t="shared" si="110"/>
        <v>0</v>
      </c>
      <c r="S197" s="88">
        <f t="shared" si="111"/>
        <v>0</v>
      </c>
    </row>
    <row r="198" spans="1:19" s="14" customFormat="1" ht="35.1" customHeight="1">
      <c r="A198" s="213"/>
      <c r="B198" s="213"/>
      <c r="C198" s="39" t="s">
        <v>82</v>
      </c>
      <c r="D198" s="13" t="s">
        <v>94</v>
      </c>
      <c r="E198" s="144">
        <v>11</v>
      </c>
      <c r="F198" s="136"/>
      <c r="G198" s="121">
        <v>0.05</v>
      </c>
      <c r="H198" s="129">
        <f t="shared" si="106"/>
        <v>0</v>
      </c>
      <c r="I198" s="129">
        <f t="shared" si="107"/>
        <v>0</v>
      </c>
      <c r="J198" s="135">
        <v>11</v>
      </c>
      <c r="K198" s="136"/>
      <c r="L198" s="121">
        <v>0.05</v>
      </c>
      <c r="M198" s="129">
        <f t="shared" si="108"/>
        <v>0</v>
      </c>
      <c r="N198" s="129">
        <f t="shared" si="109"/>
        <v>0</v>
      </c>
      <c r="O198" s="135">
        <v>11</v>
      </c>
      <c r="P198" s="96"/>
      <c r="Q198" s="97">
        <v>0.05</v>
      </c>
      <c r="R198" s="88">
        <f t="shared" si="110"/>
        <v>0</v>
      </c>
      <c r="S198" s="88">
        <f t="shared" si="111"/>
        <v>0</v>
      </c>
    </row>
    <row r="199" spans="1:19" s="14" customFormat="1" ht="35.1" customHeight="1">
      <c r="A199" s="213"/>
      <c r="B199" s="213"/>
      <c r="C199" s="39" t="s">
        <v>83</v>
      </c>
      <c r="D199" s="13" t="s">
        <v>22</v>
      </c>
      <c r="E199" s="144">
        <v>670</v>
      </c>
      <c r="F199" s="136"/>
      <c r="G199" s="121">
        <v>0.05</v>
      </c>
      <c r="H199" s="129">
        <f t="shared" si="106"/>
        <v>0</v>
      </c>
      <c r="I199" s="129">
        <f t="shared" si="107"/>
        <v>0</v>
      </c>
      <c r="J199" s="135">
        <v>670</v>
      </c>
      <c r="K199" s="136"/>
      <c r="L199" s="121">
        <v>0.05</v>
      </c>
      <c r="M199" s="129">
        <f t="shared" si="108"/>
        <v>0</v>
      </c>
      <c r="N199" s="129">
        <f t="shared" si="109"/>
        <v>0</v>
      </c>
      <c r="O199" s="135">
        <v>670</v>
      </c>
      <c r="P199" s="96"/>
      <c r="Q199" s="97">
        <v>0.05</v>
      </c>
      <c r="R199" s="88">
        <f t="shared" si="110"/>
        <v>0</v>
      </c>
      <c r="S199" s="88">
        <f t="shared" si="111"/>
        <v>0</v>
      </c>
    </row>
    <row r="200" spans="1:19" s="14" customFormat="1" ht="35.1" customHeight="1">
      <c r="A200" s="213"/>
      <c r="B200" s="213"/>
      <c r="C200" s="39" t="s">
        <v>242</v>
      </c>
      <c r="D200" s="13" t="s">
        <v>94</v>
      </c>
      <c r="E200" s="144">
        <v>4</v>
      </c>
      <c r="F200" s="136"/>
      <c r="G200" s="121">
        <v>0.05</v>
      </c>
      <c r="H200" s="129">
        <f t="shared" si="106"/>
        <v>0</v>
      </c>
      <c r="I200" s="129">
        <f t="shared" si="107"/>
        <v>0</v>
      </c>
      <c r="J200" s="135">
        <v>4</v>
      </c>
      <c r="K200" s="136"/>
      <c r="L200" s="121">
        <v>0.05</v>
      </c>
      <c r="M200" s="129">
        <f t="shared" si="108"/>
        <v>0</v>
      </c>
      <c r="N200" s="129">
        <f t="shared" si="109"/>
        <v>0</v>
      </c>
      <c r="O200" s="135">
        <v>4</v>
      </c>
      <c r="P200" s="96"/>
      <c r="Q200" s="97">
        <v>0.05</v>
      </c>
      <c r="R200" s="88">
        <f t="shared" si="110"/>
        <v>0</v>
      </c>
      <c r="S200" s="88">
        <f t="shared" si="111"/>
        <v>0</v>
      </c>
    </row>
    <row r="201" spans="1:19" s="14" customFormat="1" ht="35.1" customHeight="1">
      <c r="A201" s="213"/>
      <c r="B201" s="213"/>
      <c r="C201" s="39" t="s">
        <v>243</v>
      </c>
      <c r="D201" s="13" t="s">
        <v>22</v>
      </c>
      <c r="E201" s="144">
        <v>670</v>
      </c>
      <c r="F201" s="136"/>
      <c r="G201" s="121">
        <v>0.05</v>
      </c>
      <c r="H201" s="129">
        <f t="shared" si="106"/>
        <v>0</v>
      </c>
      <c r="I201" s="129">
        <f t="shared" si="107"/>
        <v>0</v>
      </c>
      <c r="J201" s="135">
        <v>670</v>
      </c>
      <c r="K201" s="136"/>
      <c r="L201" s="121">
        <v>0.05</v>
      </c>
      <c r="M201" s="129">
        <f t="shared" si="108"/>
        <v>0</v>
      </c>
      <c r="N201" s="129">
        <f t="shared" si="109"/>
        <v>0</v>
      </c>
      <c r="O201" s="135">
        <v>670</v>
      </c>
      <c r="P201" s="96"/>
      <c r="Q201" s="97">
        <v>0.05</v>
      </c>
      <c r="R201" s="88">
        <f t="shared" si="110"/>
        <v>0</v>
      </c>
      <c r="S201" s="88">
        <f t="shared" si="111"/>
        <v>0</v>
      </c>
    </row>
    <row r="202" spans="1:19" s="14" customFormat="1" ht="35.1" customHeight="1">
      <c r="A202" s="213"/>
      <c r="B202" s="213"/>
      <c r="C202" s="39" t="s">
        <v>84</v>
      </c>
      <c r="D202" s="13" t="s">
        <v>94</v>
      </c>
      <c r="E202" s="144">
        <v>4</v>
      </c>
      <c r="F202" s="136"/>
      <c r="G202" s="121">
        <v>0.05</v>
      </c>
      <c r="H202" s="129">
        <f t="shared" si="106"/>
        <v>0</v>
      </c>
      <c r="I202" s="129">
        <f t="shared" si="107"/>
        <v>0</v>
      </c>
      <c r="J202" s="135">
        <v>4</v>
      </c>
      <c r="K202" s="136"/>
      <c r="L202" s="121">
        <v>0.05</v>
      </c>
      <c r="M202" s="129">
        <f t="shared" si="108"/>
        <v>0</v>
      </c>
      <c r="N202" s="129">
        <f t="shared" si="109"/>
        <v>0</v>
      </c>
      <c r="O202" s="135">
        <v>4</v>
      </c>
      <c r="P202" s="96"/>
      <c r="Q202" s="97">
        <v>0.05</v>
      </c>
      <c r="R202" s="88">
        <f t="shared" si="110"/>
        <v>0</v>
      </c>
      <c r="S202" s="88">
        <f t="shared" si="111"/>
        <v>0</v>
      </c>
    </row>
    <row r="203" spans="1:19" s="14" customFormat="1" ht="35.1" customHeight="1">
      <c r="A203" s="213"/>
      <c r="B203" s="213"/>
      <c r="C203" s="39" t="s">
        <v>85</v>
      </c>
      <c r="D203" s="13" t="s">
        <v>22</v>
      </c>
      <c r="E203" s="144">
        <v>670</v>
      </c>
      <c r="F203" s="136"/>
      <c r="G203" s="121">
        <v>0.05</v>
      </c>
      <c r="H203" s="129">
        <f t="shared" si="106"/>
        <v>0</v>
      </c>
      <c r="I203" s="129">
        <f t="shared" si="107"/>
        <v>0</v>
      </c>
      <c r="J203" s="135">
        <v>670</v>
      </c>
      <c r="K203" s="136"/>
      <c r="L203" s="121">
        <v>0.05</v>
      </c>
      <c r="M203" s="129">
        <f t="shared" si="108"/>
        <v>0</v>
      </c>
      <c r="N203" s="129">
        <f t="shared" si="109"/>
        <v>0</v>
      </c>
      <c r="O203" s="135">
        <v>670</v>
      </c>
      <c r="P203" s="96"/>
      <c r="Q203" s="97">
        <v>0.05</v>
      </c>
      <c r="R203" s="88">
        <f t="shared" si="110"/>
        <v>0</v>
      </c>
      <c r="S203" s="88">
        <f t="shared" si="111"/>
        <v>0</v>
      </c>
    </row>
    <row r="204" spans="1:19" s="14" customFormat="1" ht="35.1" customHeight="1">
      <c r="A204" s="213"/>
      <c r="B204" s="213"/>
      <c r="C204" s="39" t="s">
        <v>86</v>
      </c>
      <c r="D204" s="13" t="s">
        <v>94</v>
      </c>
      <c r="E204" s="144">
        <v>11</v>
      </c>
      <c r="F204" s="136"/>
      <c r="G204" s="121">
        <v>0.05</v>
      </c>
      <c r="H204" s="129">
        <f t="shared" si="106"/>
        <v>0</v>
      </c>
      <c r="I204" s="129">
        <f t="shared" si="107"/>
        <v>0</v>
      </c>
      <c r="J204" s="135">
        <v>11</v>
      </c>
      <c r="K204" s="136"/>
      <c r="L204" s="121">
        <v>0.05</v>
      </c>
      <c r="M204" s="129">
        <f t="shared" si="108"/>
        <v>0</v>
      </c>
      <c r="N204" s="129">
        <f t="shared" si="109"/>
        <v>0</v>
      </c>
      <c r="O204" s="135">
        <v>11</v>
      </c>
      <c r="P204" s="96"/>
      <c r="Q204" s="97">
        <v>0.05</v>
      </c>
      <c r="R204" s="88">
        <f t="shared" si="110"/>
        <v>0</v>
      </c>
      <c r="S204" s="88">
        <f t="shared" si="111"/>
        <v>0</v>
      </c>
    </row>
    <row r="205" spans="1:19" s="14" customFormat="1" ht="35.1" customHeight="1">
      <c r="A205" s="213"/>
      <c r="B205" s="213"/>
      <c r="C205" s="39" t="s">
        <v>87</v>
      </c>
      <c r="D205" s="13" t="s">
        <v>22</v>
      </c>
      <c r="E205" s="144">
        <v>670</v>
      </c>
      <c r="F205" s="136"/>
      <c r="G205" s="121">
        <v>0.05</v>
      </c>
      <c r="H205" s="129">
        <f t="shared" si="106"/>
        <v>0</v>
      </c>
      <c r="I205" s="129">
        <f t="shared" si="107"/>
        <v>0</v>
      </c>
      <c r="J205" s="135">
        <v>670</v>
      </c>
      <c r="K205" s="136"/>
      <c r="L205" s="121">
        <v>0.05</v>
      </c>
      <c r="M205" s="129">
        <f t="shared" si="108"/>
        <v>0</v>
      </c>
      <c r="N205" s="129">
        <f t="shared" si="109"/>
        <v>0</v>
      </c>
      <c r="O205" s="135">
        <v>670</v>
      </c>
      <c r="P205" s="96"/>
      <c r="Q205" s="97">
        <v>0.05</v>
      </c>
      <c r="R205" s="88">
        <f t="shared" si="110"/>
        <v>0</v>
      </c>
      <c r="S205" s="88">
        <f t="shared" si="111"/>
        <v>0</v>
      </c>
    </row>
    <row r="206" spans="1:19" s="14" customFormat="1" ht="35.1" customHeight="1">
      <c r="A206" s="213"/>
      <c r="B206" s="213"/>
      <c r="C206" s="39" t="s">
        <v>88</v>
      </c>
      <c r="D206" s="13" t="s">
        <v>94</v>
      </c>
      <c r="E206" s="144">
        <v>4</v>
      </c>
      <c r="F206" s="136"/>
      <c r="G206" s="121">
        <v>0.05</v>
      </c>
      <c r="H206" s="129">
        <f t="shared" si="106"/>
        <v>0</v>
      </c>
      <c r="I206" s="129">
        <f t="shared" si="107"/>
        <v>0</v>
      </c>
      <c r="J206" s="135">
        <v>4</v>
      </c>
      <c r="K206" s="136"/>
      <c r="L206" s="121">
        <v>0.05</v>
      </c>
      <c r="M206" s="129">
        <f t="shared" si="108"/>
        <v>0</v>
      </c>
      <c r="N206" s="129">
        <f t="shared" si="109"/>
        <v>0</v>
      </c>
      <c r="O206" s="135">
        <v>4</v>
      </c>
      <c r="P206" s="96"/>
      <c r="Q206" s="97">
        <v>0.05</v>
      </c>
      <c r="R206" s="88">
        <f t="shared" si="110"/>
        <v>0</v>
      </c>
      <c r="S206" s="88">
        <f t="shared" si="111"/>
        <v>0</v>
      </c>
    </row>
    <row r="207" spans="1:19" s="14" customFormat="1" ht="35.1" customHeight="1">
      <c r="A207" s="213"/>
      <c r="B207" s="213"/>
      <c r="C207" s="39" t="s">
        <v>89</v>
      </c>
      <c r="D207" s="13" t="s">
        <v>22</v>
      </c>
      <c r="E207" s="144">
        <v>335</v>
      </c>
      <c r="F207" s="136"/>
      <c r="G207" s="121">
        <v>0.05</v>
      </c>
      <c r="H207" s="129">
        <f t="shared" si="106"/>
        <v>0</v>
      </c>
      <c r="I207" s="129">
        <f t="shared" si="107"/>
        <v>0</v>
      </c>
      <c r="J207" s="135">
        <v>335</v>
      </c>
      <c r="K207" s="136"/>
      <c r="L207" s="121">
        <v>0.05</v>
      </c>
      <c r="M207" s="129">
        <f t="shared" si="108"/>
        <v>0</v>
      </c>
      <c r="N207" s="129">
        <f t="shared" si="109"/>
        <v>0</v>
      </c>
      <c r="O207" s="135">
        <v>335</v>
      </c>
      <c r="P207" s="96"/>
      <c r="Q207" s="97">
        <v>0.05</v>
      </c>
      <c r="R207" s="88">
        <f t="shared" si="110"/>
        <v>0</v>
      </c>
      <c r="S207" s="88">
        <f t="shared" si="111"/>
        <v>0</v>
      </c>
    </row>
    <row r="208" spans="1:19" s="14" customFormat="1" ht="35.1" customHeight="1">
      <c r="A208" s="213"/>
      <c r="B208" s="213"/>
      <c r="C208" s="39" t="s">
        <v>90</v>
      </c>
      <c r="D208" s="13" t="s">
        <v>94</v>
      </c>
      <c r="E208" s="144">
        <v>4</v>
      </c>
      <c r="F208" s="136"/>
      <c r="G208" s="121">
        <v>0.05</v>
      </c>
      <c r="H208" s="129">
        <f t="shared" si="106"/>
        <v>0</v>
      </c>
      <c r="I208" s="129">
        <f t="shared" si="107"/>
        <v>0</v>
      </c>
      <c r="J208" s="135">
        <v>4</v>
      </c>
      <c r="K208" s="136"/>
      <c r="L208" s="121">
        <v>0.05</v>
      </c>
      <c r="M208" s="129">
        <f t="shared" si="108"/>
        <v>0</v>
      </c>
      <c r="N208" s="129">
        <f t="shared" si="109"/>
        <v>0</v>
      </c>
      <c r="O208" s="135">
        <v>4</v>
      </c>
      <c r="P208" s="96"/>
      <c r="Q208" s="97">
        <v>0.05</v>
      </c>
      <c r="R208" s="88">
        <f t="shared" si="110"/>
        <v>0</v>
      </c>
      <c r="S208" s="88">
        <f t="shared" si="111"/>
        <v>0</v>
      </c>
    </row>
    <row r="209" spans="1:19" s="14" customFormat="1" ht="35.1" customHeight="1">
      <c r="A209" s="213"/>
      <c r="B209" s="213"/>
      <c r="C209" s="39" t="s">
        <v>91</v>
      </c>
      <c r="D209" s="13" t="s">
        <v>22</v>
      </c>
      <c r="E209" s="144">
        <v>335</v>
      </c>
      <c r="F209" s="136"/>
      <c r="G209" s="121">
        <v>0.05</v>
      </c>
      <c r="H209" s="129">
        <f t="shared" si="106"/>
        <v>0</v>
      </c>
      <c r="I209" s="129">
        <f t="shared" si="107"/>
        <v>0</v>
      </c>
      <c r="J209" s="135">
        <v>335</v>
      </c>
      <c r="K209" s="136"/>
      <c r="L209" s="121">
        <v>0.05</v>
      </c>
      <c r="M209" s="129">
        <f t="shared" si="108"/>
        <v>0</v>
      </c>
      <c r="N209" s="129">
        <f t="shared" si="109"/>
        <v>0</v>
      </c>
      <c r="O209" s="135">
        <v>335</v>
      </c>
      <c r="P209" s="96"/>
      <c r="Q209" s="97">
        <v>0.05</v>
      </c>
      <c r="R209" s="88">
        <f t="shared" si="110"/>
        <v>0</v>
      </c>
      <c r="S209" s="88">
        <f t="shared" si="111"/>
        <v>0</v>
      </c>
    </row>
    <row r="210" spans="1:19" s="14" customFormat="1" ht="35.1" customHeight="1">
      <c r="A210" s="213"/>
      <c r="B210" s="213"/>
      <c r="C210" s="39" t="s">
        <v>92</v>
      </c>
      <c r="D210" s="13" t="s">
        <v>94</v>
      </c>
      <c r="E210" s="144">
        <v>4</v>
      </c>
      <c r="F210" s="136"/>
      <c r="G210" s="121">
        <v>0.05</v>
      </c>
      <c r="H210" s="129">
        <f t="shared" si="106"/>
        <v>0</v>
      </c>
      <c r="I210" s="129">
        <f t="shared" si="107"/>
        <v>0</v>
      </c>
      <c r="J210" s="135">
        <v>4</v>
      </c>
      <c r="K210" s="136"/>
      <c r="L210" s="121">
        <v>0.05</v>
      </c>
      <c r="M210" s="129">
        <f t="shared" si="108"/>
        <v>0</v>
      </c>
      <c r="N210" s="129">
        <f t="shared" si="109"/>
        <v>0</v>
      </c>
      <c r="O210" s="135">
        <v>4</v>
      </c>
      <c r="P210" s="96"/>
      <c r="Q210" s="97">
        <v>0.05</v>
      </c>
      <c r="R210" s="88">
        <f t="shared" si="110"/>
        <v>0</v>
      </c>
      <c r="S210" s="88">
        <f t="shared" si="111"/>
        <v>0</v>
      </c>
    </row>
    <row r="211" spans="1:19" s="14" customFormat="1" ht="35.1" customHeight="1">
      <c r="A211" s="213"/>
      <c r="B211" s="213"/>
      <c r="C211" s="39" t="s">
        <v>93</v>
      </c>
      <c r="D211" s="13" t="s">
        <v>22</v>
      </c>
      <c r="E211" s="144">
        <v>335</v>
      </c>
      <c r="F211" s="136"/>
      <c r="G211" s="121">
        <v>0.05</v>
      </c>
      <c r="H211" s="129">
        <f t="shared" si="106"/>
        <v>0</v>
      </c>
      <c r="I211" s="129">
        <f t="shared" si="107"/>
        <v>0</v>
      </c>
      <c r="J211" s="135">
        <v>335</v>
      </c>
      <c r="K211" s="136"/>
      <c r="L211" s="121">
        <v>0.05</v>
      </c>
      <c r="M211" s="129">
        <f t="shared" si="108"/>
        <v>0</v>
      </c>
      <c r="N211" s="129">
        <f t="shared" si="109"/>
        <v>0</v>
      </c>
      <c r="O211" s="135">
        <v>335</v>
      </c>
      <c r="P211" s="96"/>
      <c r="Q211" s="97">
        <v>0.05</v>
      </c>
      <c r="R211" s="88">
        <f t="shared" si="110"/>
        <v>0</v>
      </c>
      <c r="S211" s="88">
        <f t="shared" si="111"/>
        <v>0</v>
      </c>
    </row>
    <row r="212" spans="1:19" s="14" customFormat="1" ht="35.1" customHeight="1">
      <c r="A212" s="213"/>
      <c r="B212" s="213"/>
      <c r="C212" s="39" t="s">
        <v>95</v>
      </c>
      <c r="D212" s="13" t="s">
        <v>8</v>
      </c>
      <c r="E212" s="144">
        <v>7</v>
      </c>
      <c r="F212" s="136"/>
      <c r="G212" s="121">
        <v>0.05</v>
      </c>
      <c r="H212" s="129">
        <f t="shared" si="106"/>
        <v>0</v>
      </c>
      <c r="I212" s="129">
        <f t="shared" si="107"/>
        <v>0</v>
      </c>
      <c r="J212" s="135">
        <v>7</v>
      </c>
      <c r="K212" s="136"/>
      <c r="L212" s="121">
        <v>0.05</v>
      </c>
      <c r="M212" s="129">
        <f t="shared" si="108"/>
        <v>0</v>
      </c>
      <c r="N212" s="129">
        <f t="shared" si="109"/>
        <v>0</v>
      </c>
      <c r="O212" s="135">
        <v>7</v>
      </c>
      <c r="P212" s="96"/>
      <c r="Q212" s="97">
        <v>0.05</v>
      </c>
      <c r="R212" s="88">
        <f t="shared" si="110"/>
        <v>0</v>
      </c>
      <c r="S212" s="88">
        <f t="shared" si="111"/>
        <v>0</v>
      </c>
    </row>
    <row r="213" spans="1:19" s="14" customFormat="1" ht="35.1" customHeight="1">
      <c r="A213" s="213"/>
      <c r="B213" s="213"/>
      <c r="C213" s="39" t="s">
        <v>96</v>
      </c>
      <c r="D213" s="13" t="s">
        <v>22</v>
      </c>
      <c r="E213" s="144">
        <v>1340</v>
      </c>
      <c r="F213" s="136"/>
      <c r="G213" s="121">
        <v>0.05</v>
      </c>
      <c r="H213" s="129">
        <f t="shared" si="106"/>
        <v>0</v>
      </c>
      <c r="I213" s="129">
        <f t="shared" si="107"/>
        <v>0</v>
      </c>
      <c r="J213" s="135">
        <v>1340</v>
      </c>
      <c r="K213" s="136"/>
      <c r="L213" s="121">
        <v>0.05</v>
      </c>
      <c r="M213" s="129">
        <f t="shared" si="108"/>
        <v>0</v>
      </c>
      <c r="N213" s="129">
        <f t="shared" si="109"/>
        <v>0</v>
      </c>
      <c r="O213" s="135">
        <v>1340</v>
      </c>
      <c r="P213" s="96"/>
      <c r="Q213" s="97">
        <v>0.05</v>
      </c>
      <c r="R213" s="88">
        <f t="shared" si="110"/>
        <v>0</v>
      </c>
      <c r="S213" s="88">
        <f t="shared" si="111"/>
        <v>0</v>
      </c>
    </row>
    <row r="214" spans="1:19" ht="30" customHeight="1">
      <c r="A214" s="213"/>
      <c r="B214" s="213"/>
      <c r="C214" s="30" t="s">
        <v>51</v>
      </c>
      <c r="D214" s="25"/>
      <c r="E214" s="144"/>
      <c r="F214" s="144"/>
      <c r="G214" s="145"/>
      <c r="H214" s="133"/>
      <c r="I214" s="133"/>
      <c r="J214" s="94"/>
      <c r="K214" s="144"/>
      <c r="L214" s="145"/>
      <c r="M214" s="133"/>
      <c r="N214" s="133"/>
      <c r="O214" s="94"/>
      <c r="P214" s="83"/>
      <c r="Q214" s="126"/>
      <c r="R214" s="90"/>
      <c r="S214" s="90"/>
    </row>
    <row r="215" spans="1:19" ht="30" customHeight="1">
      <c r="A215" s="213"/>
      <c r="B215" s="213"/>
      <c r="C215" s="42" t="s">
        <v>25</v>
      </c>
      <c r="D215" s="32" t="s">
        <v>26</v>
      </c>
      <c r="E215" s="144">
        <v>21</v>
      </c>
      <c r="F215" s="130"/>
      <c r="G215" s="121">
        <v>0.18</v>
      </c>
      <c r="H215" s="129">
        <f t="shared" ref="H215:H239" si="112">F215*(100%+G215)</f>
        <v>0</v>
      </c>
      <c r="I215" s="129">
        <f t="shared" ref="I215:I239" si="113">E215*H215</f>
        <v>0</v>
      </c>
      <c r="J215" s="94">
        <v>21</v>
      </c>
      <c r="K215" s="130"/>
      <c r="L215" s="121">
        <v>0.18</v>
      </c>
      <c r="M215" s="129">
        <f t="shared" ref="M215:M239" si="114">K215*(100%+L215)</f>
        <v>0</v>
      </c>
      <c r="N215" s="129">
        <f t="shared" ref="N215:N239" si="115">J215*M215</f>
        <v>0</v>
      </c>
      <c r="O215" s="94">
        <v>21</v>
      </c>
      <c r="P215" s="95"/>
      <c r="Q215" s="97">
        <v>0.18</v>
      </c>
      <c r="R215" s="88">
        <f t="shared" ref="R215:R239" si="116">P215*(100%+Q215)</f>
        <v>0</v>
      </c>
      <c r="S215" s="88">
        <f t="shared" ref="S215:S239" si="117">O215*R215</f>
        <v>0</v>
      </c>
    </row>
    <row r="216" spans="1:19" ht="30" customHeight="1">
      <c r="A216" s="213"/>
      <c r="B216" s="213"/>
      <c r="C216" s="42" t="s">
        <v>27</v>
      </c>
      <c r="D216" s="32" t="s">
        <v>26</v>
      </c>
      <c r="E216" s="144">
        <v>21</v>
      </c>
      <c r="F216" s="130"/>
      <c r="G216" s="121">
        <v>0.18</v>
      </c>
      <c r="H216" s="129">
        <f t="shared" si="112"/>
        <v>0</v>
      </c>
      <c r="I216" s="129">
        <f t="shared" si="113"/>
        <v>0</v>
      </c>
      <c r="J216" s="94">
        <v>21</v>
      </c>
      <c r="K216" s="130"/>
      <c r="L216" s="121">
        <v>0.18</v>
      </c>
      <c r="M216" s="129">
        <f t="shared" si="114"/>
        <v>0</v>
      </c>
      <c r="N216" s="129">
        <f t="shared" si="115"/>
        <v>0</v>
      </c>
      <c r="O216" s="94">
        <v>21</v>
      </c>
      <c r="P216" s="95"/>
      <c r="Q216" s="97">
        <v>0.18</v>
      </c>
      <c r="R216" s="88">
        <f t="shared" si="116"/>
        <v>0</v>
      </c>
      <c r="S216" s="88">
        <f t="shared" si="117"/>
        <v>0</v>
      </c>
    </row>
    <row r="217" spans="1:19" ht="30" customHeight="1">
      <c r="A217" s="213"/>
      <c r="B217" s="213"/>
      <c r="C217" s="42" t="s">
        <v>28</v>
      </c>
      <c r="D217" s="32" t="s">
        <v>26</v>
      </c>
      <c r="E217" s="144">
        <v>21</v>
      </c>
      <c r="F217" s="130"/>
      <c r="G217" s="121">
        <v>0.18</v>
      </c>
      <c r="H217" s="129">
        <f t="shared" si="112"/>
        <v>0</v>
      </c>
      <c r="I217" s="129">
        <f t="shared" si="113"/>
        <v>0</v>
      </c>
      <c r="J217" s="94">
        <v>21</v>
      </c>
      <c r="K217" s="130"/>
      <c r="L217" s="121">
        <v>0.18</v>
      </c>
      <c r="M217" s="129">
        <f t="shared" si="114"/>
        <v>0</v>
      </c>
      <c r="N217" s="129">
        <f t="shared" si="115"/>
        <v>0</v>
      </c>
      <c r="O217" s="94">
        <v>21</v>
      </c>
      <c r="P217" s="95"/>
      <c r="Q217" s="97">
        <v>0.18</v>
      </c>
      <c r="R217" s="88">
        <f t="shared" si="116"/>
        <v>0</v>
      </c>
      <c r="S217" s="88">
        <f t="shared" si="117"/>
        <v>0</v>
      </c>
    </row>
    <row r="218" spans="1:19" ht="30" customHeight="1">
      <c r="A218" s="213"/>
      <c r="B218" s="213"/>
      <c r="C218" s="42" t="s">
        <v>25</v>
      </c>
      <c r="D218" s="32" t="s">
        <v>42</v>
      </c>
      <c r="E218" s="144">
        <v>1</v>
      </c>
      <c r="F218" s="130"/>
      <c r="G218" s="121">
        <v>0.18</v>
      </c>
      <c r="H218" s="129">
        <f t="shared" si="112"/>
        <v>0</v>
      </c>
      <c r="I218" s="129">
        <f t="shared" si="113"/>
        <v>0</v>
      </c>
      <c r="J218" s="94">
        <v>5</v>
      </c>
      <c r="K218" s="130"/>
      <c r="L218" s="121">
        <v>0.18</v>
      </c>
      <c r="M218" s="129">
        <f t="shared" si="114"/>
        <v>0</v>
      </c>
      <c r="N218" s="129">
        <f t="shared" si="115"/>
        <v>0</v>
      </c>
      <c r="O218" s="94">
        <v>10</v>
      </c>
      <c r="P218" s="95"/>
      <c r="Q218" s="97">
        <v>0.18</v>
      </c>
      <c r="R218" s="88">
        <f t="shared" si="116"/>
        <v>0</v>
      </c>
      <c r="S218" s="88">
        <f t="shared" si="117"/>
        <v>0</v>
      </c>
    </row>
    <row r="219" spans="1:19" ht="30" customHeight="1">
      <c r="A219" s="213"/>
      <c r="B219" s="213"/>
      <c r="C219" s="42" t="s">
        <v>27</v>
      </c>
      <c r="D219" s="32" t="s">
        <v>42</v>
      </c>
      <c r="E219" s="144">
        <v>2</v>
      </c>
      <c r="F219" s="130"/>
      <c r="G219" s="121">
        <v>0.18</v>
      </c>
      <c r="H219" s="129">
        <f t="shared" si="112"/>
        <v>0</v>
      </c>
      <c r="I219" s="129">
        <f t="shared" si="113"/>
        <v>0</v>
      </c>
      <c r="J219" s="94">
        <v>10</v>
      </c>
      <c r="K219" s="130"/>
      <c r="L219" s="121">
        <v>0.18</v>
      </c>
      <c r="M219" s="129">
        <f t="shared" si="114"/>
        <v>0</v>
      </c>
      <c r="N219" s="129">
        <f t="shared" si="115"/>
        <v>0</v>
      </c>
      <c r="O219" s="94">
        <v>20</v>
      </c>
      <c r="P219" s="95"/>
      <c r="Q219" s="97">
        <v>0.18</v>
      </c>
      <c r="R219" s="88">
        <f t="shared" si="116"/>
        <v>0</v>
      </c>
      <c r="S219" s="88">
        <f t="shared" si="117"/>
        <v>0</v>
      </c>
    </row>
    <row r="220" spans="1:19" ht="30" customHeight="1">
      <c r="A220" s="213"/>
      <c r="B220" s="213"/>
      <c r="C220" s="42" t="s">
        <v>28</v>
      </c>
      <c r="D220" s="32" t="s">
        <v>42</v>
      </c>
      <c r="E220" s="144">
        <v>2</v>
      </c>
      <c r="F220" s="130"/>
      <c r="G220" s="121">
        <v>0.18</v>
      </c>
      <c r="H220" s="129">
        <f t="shared" si="112"/>
        <v>0</v>
      </c>
      <c r="I220" s="129">
        <f t="shared" si="113"/>
        <v>0</v>
      </c>
      <c r="J220" s="94">
        <v>10</v>
      </c>
      <c r="K220" s="130"/>
      <c r="L220" s="121">
        <v>0.18</v>
      </c>
      <c r="M220" s="129">
        <f t="shared" si="114"/>
        <v>0</v>
      </c>
      <c r="N220" s="129">
        <f t="shared" si="115"/>
        <v>0</v>
      </c>
      <c r="O220" s="94">
        <v>20</v>
      </c>
      <c r="P220" s="95"/>
      <c r="Q220" s="97">
        <v>0.18</v>
      </c>
      <c r="R220" s="88">
        <f t="shared" si="116"/>
        <v>0</v>
      </c>
      <c r="S220" s="88">
        <f t="shared" si="117"/>
        <v>0</v>
      </c>
    </row>
    <row r="221" spans="1:19" ht="30" customHeight="1">
      <c r="A221" s="213"/>
      <c r="B221" s="213"/>
      <c r="C221" s="43" t="s">
        <v>101</v>
      </c>
      <c r="D221" s="32" t="s">
        <v>8</v>
      </c>
      <c r="E221" s="144">
        <v>21</v>
      </c>
      <c r="F221" s="130"/>
      <c r="G221" s="121">
        <v>0.18</v>
      </c>
      <c r="H221" s="129">
        <f t="shared" si="112"/>
        <v>0</v>
      </c>
      <c r="I221" s="129">
        <f t="shared" si="113"/>
        <v>0</v>
      </c>
      <c r="J221" s="94">
        <v>21</v>
      </c>
      <c r="K221" s="130"/>
      <c r="L221" s="121">
        <v>0.18</v>
      </c>
      <c r="M221" s="129">
        <f t="shared" si="114"/>
        <v>0</v>
      </c>
      <c r="N221" s="129">
        <f t="shared" si="115"/>
        <v>0</v>
      </c>
      <c r="O221" s="94">
        <v>21</v>
      </c>
      <c r="P221" s="95"/>
      <c r="Q221" s="97">
        <v>0.18</v>
      </c>
      <c r="R221" s="88">
        <f t="shared" si="116"/>
        <v>0</v>
      </c>
      <c r="S221" s="88">
        <f t="shared" si="117"/>
        <v>0</v>
      </c>
    </row>
    <row r="222" spans="1:19" ht="30" customHeight="1">
      <c r="A222" s="213"/>
      <c r="B222" s="213"/>
      <c r="C222" s="43" t="s">
        <v>102</v>
      </c>
      <c r="D222" s="32" t="s">
        <v>8</v>
      </c>
      <c r="E222" s="144">
        <v>14</v>
      </c>
      <c r="F222" s="130"/>
      <c r="G222" s="121">
        <v>0.18</v>
      </c>
      <c r="H222" s="129">
        <f t="shared" si="112"/>
        <v>0</v>
      </c>
      <c r="I222" s="129">
        <f t="shared" si="113"/>
        <v>0</v>
      </c>
      <c r="J222" s="94">
        <v>14</v>
      </c>
      <c r="K222" s="130"/>
      <c r="L222" s="121">
        <v>0.18</v>
      </c>
      <c r="M222" s="129">
        <f t="shared" si="114"/>
        <v>0</v>
      </c>
      <c r="N222" s="129">
        <f t="shared" si="115"/>
        <v>0</v>
      </c>
      <c r="O222" s="94">
        <v>14</v>
      </c>
      <c r="P222" s="95"/>
      <c r="Q222" s="97">
        <v>0.18</v>
      </c>
      <c r="R222" s="88">
        <f t="shared" si="116"/>
        <v>0</v>
      </c>
      <c r="S222" s="88">
        <f t="shared" si="117"/>
        <v>0</v>
      </c>
    </row>
    <row r="223" spans="1:19" ht="30" customHeight="1">
      <c r="A223" s="213"/>
      <c r="B223" s="213"/>
      <c r="C223" s="43" t="s">
        <v>97</v>
      </c>
      <c r="D223" s="32" t="s">
        <v>8</v>
      </c>
      <c r="E223" s="144">
        <v>21</v>
      </c>
      <c r="F223" s="130"/>
      <c r="G223" s="121">
        <v>0.18</v>
      </c>
      <c r="H223" s="129">
        <f t="shared" si="112"/>
        <v>0</v>
      </c>
      <c r="I223" s="129">
        <f t="shared" si="113"/>
        <v>0</v>
      </c>
      <c r="J223" s="94">
        <v>21</v>
      </c>
      <c r="K223" s="130"/>
      <c r="L223" s="121">
        <v>0.18</v>
      </c>
      <c r="M223" s="129">
        <f t="shared" si="114"/>
        <v>0</v>
      </c>
      <c r="N223" s="129">
        <f t="shared" si="115"/>
        <v>0</v>
      </c>
      <c r="O223" s="94">
        <v>21</v>
      </c>
      <c r="P223" s="95"/>
      <c r="Q223" s="97">
        <v>0.18</v>
      </c>
      <c r="R223" s="88">
        <f t="shared" si="116"/>
        <v>0</v>
      </c>
      <c r="S223" s="88">
        <f t="shared" si="117"/>
        <v>0</v>
      </c>
    </row>
    <row r="224" spans="1:19" ht="30" customHeight="1">
      <c r="A224" s="213"/>
      <c r="B224" s="213"/>
      <c r="C224" s="43" t="s">
        <v>98</v>
      </c>
      <c r="D224" s="32" t="s">
        <v>8</v>
      </c>
      <c r="E224" s="144">
        <v>14</v>
      </c>
      <c r="F224" s="144"/>
      <c r="G224" s="121">
        <v>0.18</v>
      </c>
      <c r="H224" s="129">
        <f t="shared" si="112"/>
        <v>0</v>
      </c>
      <c r="I224" s="129">
        <f t="shared" si="113"/>
        <v>0</v>
      </c>
      <c r="J224" s="94">
        <v>14</v>
      </c>
      <c r="K224" s="144"/>
      <c r="L224" s="121">
        <v>0.18</v>
      </c>
      <c r="M224" s="129">
        <f t="shared" si="114"/>
        <v>0</v>
      </c>
      <c r="N224" s="129">
        <f t="shared" si="115"/>
        <v>0</v>
      </c>
      <c r="O224" s="94">
        <v>14</v>
      </c>
      <c r="P224" s="83"/>
      <c r="Q224" s="97">
        <v>0.18</v>
      </c>
      <c r="R224" s="88">
        <f t="shared" si="116"/>
        <v>0</v>
      </c>
      <c r="S224" s="88">
        <f t="shared" si="117"/>
        <v>0</v>
      </c>
    </row>
    <row r="225" spans="1:19" ht="30" customHeight="1">
      <c r="A225" s="213"/>
      <c r="B225" s="213"/>
      <c r="C225" s="43" t="s">
        <v>99</v>
      </c>
      <c r="D225" s="32" t="s">
        <v>8</v>
      </c>
      <c r="E225" s="144">
        <v>21</v>
      </c>
      <c r="F225" s="144"/>
      <c r="G225" s="121">
        <v>0.18</v>
      </c>
      <c r="H225" s="129">
        <f t="shared" si="112"/>
        <v>0</v>
      </c>
      <c r="I225" s="129">
        <f t="shared" si="113"/>
        <v>0</v>
      </c>
      <c r="J225" s="94">
        <v>21</v>
      </c>
      <c r="K225" s="144"/>
      <c r="L225" s="121">
        <v>0.18</v>
      </c>
      <c r="M225" s="129">
        <f t="shared" si="114"/>
        <v>0</v>
      </c>
      <c r="N225" s="129">
        <f t="shared" si="115"/>
        <v>0</v>
      </c>
      <c r="O225" s="94">
        <v>21</v>
      </c>
      <c r="P225" s="83"/>
      <c r="Q225" s="97">
        <v>0.18</v>
      </c>
      <c r="R225" s="88">
        <f t="shared" si="116"/>
        <v>0</v>
      </c>
      <c r="S225" s="88">
        <f t="shared" si="117"/>
        <v>0</v>
      </c>
    </row>
    <row r="226" spans="1:19" ht="30" customHeight="1">
      <c r="A226" s="213"/>
      <c r="B226" s="213"/>
      <c r="C226" s="43" t="s">
        <v>100</v>
      </c>
      <c r="D226" s="32" t="s">
        <v>8</v>
      </c>
      <c r="E226" s="144">
        <v>14</v>
      </c>
      <c r="F226" s="144"/>
      <c r="G226" s="121">
        <v>0.18</v>
      </c>
      <c r="H226" s="129">
        <f t="shared" si="112"/>
        <v>0</v>
      </c>
      <c r="I226" s="129">
        <f t="shared" si="113"/>
        <v>0</v>
      </c>
      <c r="J226" s="94">
        <v>14</v>
      </c>
      <c r="K226" s="144"/>
      <c r="L226" s="121">
        <v>0.18</v>
      </c>
      <c r="M226" s="129">
        <f t="shared" si="114"/>
        <v>0</v>
      </c>
      <c r="N226" s="129">
        <f t="shared" si="115"/>
        <v>0</v>
      </c>
      <c r="O226" s="94">
        <v>14</v>
      </c>
      <c r="P226" s="83"/>
      <c r="Q226" s="97">
        <v>0.18</v>
      </c>
      <c r="R226" s="88">
        <f t="shared" si="116"/>
        <v>0</v>
      </c>
      <c r="S226" s="88">
        <f t="shared" si="117"/>
        <v>0</v>
      </c>
    </row>
    <row r="227" spans="1:19" ht="30" customHeight="1">
      <c r="A227" s="213"/>
      <c r="B227" s="213"/>
      <c r="C227" s="43" t="s">
        <v>103</v>
      </c>
      <c r="D227" s="32" t="s">
        <v>8</v>
      </c>
      <c r="E227" s="144">
        <v>21</v>
      </c>
      <c r="F227" s="144"/>
      <c r="G227" s="121">
        <v>0.18</v>
      </c>
      <c r="H227" s="129">
        <f t="shared" si="112"/>
        <v>0</v>
      </c>
      <c r="I227" s="129">
        <f t="shared" si="113"/>
        <v>0</v>
      </c>
      <c r="J227" s="94">
        <v>21</v>
      </c>
      <c r="K227" s="144"/>
      <c r="L227" s="121">
        <v>0.18</v>
      </c>
      <c r="M227" s="129">
        <f t="shared" si="114"/>
        <v>0</v>
      </c>
      <c r="N227" s="129">
        <f t="shared" si="115"/>
        <v>0</v>
      </c>
      <c r="O227" s="94">
        <v>21</v>
      </c>
      <c r="P227" s="83"/>
      <c r="Q227" s="97">
        <v>0.18</v>
      </c>
      <c r="R227" s="88">
        <f t="shared" si="116"/>
        <v>0</v>
      </c>
      <c r="S227" s="88">
        <f t="shared" si="117"/>
        <v>0</v>
      </c>
    </row>
    <row r="228" spans="1:19" ht="30" customHeight="1">
      <c r="A228" s="213"/>
      <c r="B228" s="213"/>
      <c r="C228" s="43" t="s">
        <v>104</v>
      </c>
      <c r="D228" s="32" t="s">
        <v>8</v>
      </c>
      <c r="E228" s="144">
        <v>14</v>
      </c>
      <c r="F228" s="144"/>
      <c r="G228" s="121">
        <v>0.18</v>
      </c>
      <c r="H228" s="129">
        <f t="shared" si="112"/>
        <v>0</v>
      </c>
      <c r="I228" s="129">
        <f t="shared" si="113"/>
        <v>0</v>
      </c>
      <c r="J228" s="94">
        <v>14</v>
      </c>
      <c r="K228" s="144"/>
      <c r="L228" s="121">
        <v>0.18</v>
      </c>
      <c r="M228" s="129">
        <f t="shared" si="114"/>
        <v>0</v>
      </c>
      <c r="N228" s="129">
        <f t="shared" si="115"/>
        <v>0</v>
      </c>
      <c r="O228" s="94">
        <v>14</v>
      </c>
      <c r="P228" s="83"/>
      <c r="Q228" s="97">
        <v>0.18</v>
      </c>
      <c r="R228" s="88">
        <f t="shared" si="116"/>
        <v>0</v>
      </c>
      <c r="S228" s="88">
        <f t="shared" si="117"/>
        <v>0</v>
      </c>
    </row>
    <row r="229" spans="1:19" ht="30" customHeight="1">
      <c r="A229" s="213"/>
      <c r="B229" s="213"/>
      <c r="C229" s="43" t="s">
        <v>29</v>
      </c>
      <c r="D229" s="32" t="s">
        <v>8</v>
      </c>
      <c r="E229" s="144">
        <v>1</v>
      </c>
      <c r="F229" s="144"/>
      <c r="G229" s="121">
        <v>0.18</v>
      </c>
      <c r="H229" s="129">
        <f t="shared" si="112"/>
        <v>0</v>
      </c>
      <c r="I229" s="129">
        <f t="shared" si="113"/>
        <v>0</v>
      </c>
      <c r="J229" s="94">
        <v>1</v>
      </c>
      <c r="K229" s="144"/>
      <c r="L229" s="121">
        <v>0.18</v>
      </c>
      <c r="M229" s="129">
        <f t="shared" si="114"/>
        <v>0</v>
      </c>
      <c r="N229" s="129">
        <f t="shared" si="115"/>
        <v>0</v>
      </c>
      <c r="O229" s="94">
        <v>1</v>
      </c>
      <c r="P229" s="83"/>
      <c r="Q229" s="97">
        <v>0.18</v>
      </c>
      <c r="R229" s="88">
        <f t="shared" si="116"/>
        <v>0</v>
      </c>
      <c r="S229" s="88">
        <f t="shared" si="117"/>
        <v>0</v>
      </c>
    </row>
    <row r="230" spans="1:19" ht="30" customHeight="1">
      <c r="A230" s="213"/>
      <c r="B230" s="213"/>
      <c r="C230" s="43" t="s">
        <v>30</v>
      </c>
      <c r="D230" s="32" t="s">
        <v>8</v>
      </c>
      <c r="E230" s="144">
        <v>1</v>
      </c>
      <c r="F230" s="144"/>
      <c r="G230" s="121">
        <v>0.18</v>
      </c>
      <c r="H230" s="129">
        <f t="shared" si="112"/>
        <v>0</v>
      </c>
      <c r="I230" s="129">
        <f t="shared" si="113"/>
        <v>0</v>
      </c>
      <c r="J230" s="94">
        <v>1</v>
      </c>
      <c r="K230" s="144"/>
      <c r="L230" s="121">
        <v>0.18</v>
      </c>
      <c r="M230" s="129">
        <f t="shared" si="114"/>
        <v>0</v>
      </c>
      <c r="N230" s="129">
        <f t="shared" si="115"/>
        <v>0</v>
      </c>
      <c r="O230" s="94">
        <v>1</v>
      </c>
      <c r="P230" s="83"/>
      <c r="Q230" s="97">
        <v>0.18</v>
      </c>
      <c r="R230" s="88">
        <f t="shared" si="116"/>
        <v>0</v>
      </c>
      <c r="S230" s="88">
        <f t="shared" si="117"/>
        <v>0</v>
      </c>
    </row>
    <row r="231" spans="1:19" ht="30" customHeight="1">
      <c r="A231" s="213"/>
      <c r="B231" s="213"/>
      <c r="C231" s="43" t="s">
        <v>31</v>
      </c>
      <c r="D231" s="32" t="s">
        <v>8</v>
      </c>
      <c r="E231" s="144">
        <v>1</v>
      </c>
      <c r="F231" s="144"/>
      <c r="G231" s="121">
        <v>0.18</v>
      </c>
      <c r="H231" s="129">
        <f t="shared" si="112"/>
        <v>0</v>
      </c>
      <c r="I231" s="129">
        <f t="shared" si="113"/>
        <v>0</v>
      </c>
      <c r="J231" s="94">
        <v>1</v>
      </c>
      <c r="K231" s="144"/>
      <c r="L231" s="121">
        <v>0.18</v>
      </c>
      <c r="M231" s="129">
        <f t="shared" si="114"/>
        <v>0</v>
      </c>
      <c r="N231" s="129">
        <f t="shared" si="115"/>
        <v>0</v>
      </c>
      <c r="O231" s="94">
        <v>1</v>
      </c>
      <c r="P231" s="83"/>
      <c r="Q231" s="97">
        <v>0.18</v>
      </c>
      <c r="R231" s="88">
        <f t="shared" si="116"/>
        <v>0</v>
      </c>
      <c r="S231" s="88">
        <f t="shared" si="117"/>
        <v>0</v>
      </c>
    </row>
    <row r="232" spans="1:19" ht="30" customHeight="1">
      <c r="A232" s="213"/>
      <c r="B232" s="213"/>
      <c r="C232" s="43" t="s">
        <v>40</v>
      </c>
      <c r="D232" s="32" t="s">
        <v>8</v>
      </c>
      <c r="E232" s="144">
        <v>1</v>
      </c>
      <c r="F232" s="144"/>
      <c r="G232" s="121">
        <v>0.18</v>
      </c>
      <c r="H232" s="129">
        <f t="shared" si="112"/>
        <v>0</v>
      </c>
      <c r="I232" s="129">
        <f t="shared" si="113"/>
        <v>0</v>
      </c>
      <c r="J232" s="94">
        <v>1</v>
      </c>
      <c r="K232" s="144"/>
      <c r="L232" s="121">
        <v>0.18</v>
      </c>
      <c r="M232" s="129">
        <f t="shared" si="114"/>
        <v>0</v>
      </c>
      <c r="N232" s="129">
        <f t="shared" si="115"/>
        <v>0</v>
      </c>
      <c r="O232" s="94">
        <v>1</v>
      </c>
      <c r="P232" s="83"/>
      <c r="Q232" s="97">
        <v>0.18</v>
      </c>
      <c r="R232" s="88">
        <f t="shared" si="116"/>
        <v>0</v>
      </c>
      <c r="S232" s="88">
        <f t="shared" si="117"/>
        <v>0</v>
      </c>
    </row>
    <row r="233" spans="1:19" ht="30" customHeight="1">
      <c r="A233" s="213"/>
      <c r="B233" s="213"/>
      <c r="C233" s="43" t="s">
        <v>41</v>
      </c>
      <c r="D233" s="32" t="s">
        <v>8</v>
      </c>
      <c r="E233" s="144">
        <v>1</v>
      </c>
      <c r="F233" s="144"/>
      <c r="G233" s="121">
        <v>0.18</v>
      </c>
      <c r="H233" s="129">
        <f t="shared" si="112"/>
        <v>0</v>
      </c>
      <c r="I233" s="129">
        <f t="shared" si="113"/>
        <v>0</v>
      </c>
      <c r="J233" s="94">
        <v>1</v>
      </c>
      <c r="K233" s="144"/>
      <c r="L233" s="121">
        <v>0.18</v>
      </c>
      <c r="M233" s="129">
        <f t="shared" si="114"/>
        <v>0</v>
      </c>
      <c r="N233" s="129">
        <f t="shared" si="115"/>
        <v>0</v>
      </c>
      <c r="O233" s="94">
        <v>1</v>
      </c>
      <c r="P233" s="83"/>
      <c r="Q233" s="97">
        <v>0.18</v>
      </c>
      <c r="R233" s="88">
        <f t="shared" si="116"/>
        <v>0</v>
      </c>
      <c r="S233" s="88">
        <f t="shared" si="117"/>
        <v>0</v>
      </c>
    </row>
    <row r="234" spans="1:19" ht="48.75" customHeight="1">
      <c r="A234" s="213"/>
      <c r="B234" s="213"/>
      <c r="C234" s="43" t="s">
        <v>105</v>
      </c>
      <c r="D234" s="32" t="s">
        <v>4</v>
      </c>
      <c r="E234" s="144">
        <v>1</v>
      </c>
      <c r="F234" s="144"/>
      <c r="G234" s="121">
        <v>0.18</v>
      </c>
      <c r="H234" s="129">
        <f t="shared" si="112"/>
        <v>0</v>
      </c>
      <c r="I234" s="129">
        <f t="shared" si="113"/>
        <v>0</v>
      </c>
      <c r="J234" s="94">
        <v>1</v>
      </c>
      <c r="K234" s="144"/>
      <c r="L234" s="121">
        <v>0.18</v>
      </c>
      <c r="M234" s="129">
        <f t="shared" si="114"/>
        <v>0</v>
      </c>
      <c r="N234" s="129">
        <f t="shared" si="115"/>
        <v>0</v>
      </c>
      <c r="O234" s="94">
        <v>1</v>
      </c>
      <c r="P234" s="83"/>
      <c r="Q234" s="97">
        <v>0.18</v>
      </c>
      <c r="R234" s="88">
        <f t="shared" si="116"/>
        <v>0</v>
      </c>
      <c r="S234" s="88">
        <f t="shared" si="117"/>
        <v>0</v>
      </c>
    </row>
    <row r="235" spans="1:19" ht="46.5" customHeight="1">
      <c r="A235" s="213"/>
      <c r="B235" s="213"/>
      <c r="C235" s="43" t="s">
        <v>106</v>
      </c>
      <c r="D235" s="32" t="s">
        <v>4</v>
      </c>
      <c r="E235" s="144">
        <v>1</v>
      </c>
      <c r="F235" s="144"/>
      <c r="G235" s="121">
        <v>0.18</v>
      </c>
      <c r="H235" s="129">
        <f t="shared" si="112"/>
        <v>0</v>
      </c>
      <c r="I235" s="129">
        <f t="shared" si="113"/>
        <v>0</v>
      </c>
      <c r="J235" s="94">
        <v>1</v>
      </c>
      <c r="K235" s="144"/>
      <c r="L235" s="121">
        <v>0.18</v>
      </c>
      <c r="M235" s="129">
        <f t="shared" si="114"/>
        <v>0</v>
      </c>
      <c r="N235" s="129">
        <f t="shared" si="115"/>
        <v>0</v>
      </c>
      <c r="O235" s="94">
        <v>1</v>
      </c>
      <c r="P235" s="83"/>
      <c r="Q235" s="97">
        <v>0.18</v>
      </c>
      <c r="R235" s="88">
        <f t="shared" si="116"/>
        <v>0</v>
      </c>
      <c r="S235" s="88">
        <f t="shared" si="117"/>
        <v>0</v>
      </c>
    </row>
    <row r="236" spans="1:19" ht="44.25" customHeight="1">
      <c r="A236" s="213"/>
      <c r="B236" s="213"/>
      <c r="C236" s="43" t="s">
        <v>107</v>
      </c>
      <c r="D236" s="32" t="s">
        <v>4</v>
      </c>
      <c r="E236" s="144">
        <v>1</v>
      </c>
      <c r="F236" s="144"/>
      <c r="G236" s="121">
        <v>0.18</v>
      </c>
      <c r="H236" s="129">
        <f t="shared" si="112"/>
        <v>0</v>
      </c>
      <c r="I236" s="129">
        <f t="shared" si="113"/>
        <v>0</v>
      </c>
      <c r="J236" s="94">
        <v>1</v>
      </c>
      <c r="K236" s="144"/>
      <c r="L236" s="121">
        <v>0.18</v>
      </c>
      <c r="M236" s="129">
        <f t="shared" si="114"/>
        <v>0</v>
      </c>
      <c r="N236" s="129">
        <f t="shared" si="115"/>
        <v>0</v>
      </c>
      <c r="O236" s="94">
        <v>1</v>
      </c>
      <c r="P236" s="83"/>
      <c r="Q236" s="97">
        <v>0.18</v>
      </c>
      <c r="R236" s="88">
        <f t="shared" si="116"/>
        <v>0</v>
      </c>
      <c r="S236" s="88">
        <f t="shared" si="117"/>
        <v>0</v>
      </c>
    </row>
    <row r="237" spans="1:19" ht="30" customHeight="1">
      <c r="A237" s="213"/>
      <c r="B237" s="213"/>
      <c r="C237" s="43" t="s">
        <v>108</v>
      </c>
      <c r="D237" s="32" t="s">
        <v>4</v>
      </c>
      <c r="E237" s="144">
        <v>4</v>
      </c>
      <c r="F237" s="144"/>
      <c r="G237" s="121">
        <v>0.18</v>
      </c>
      <c r="H237" s="129">
        <f t="shared" si="112"/>
        <v>0</v>
      </c>
      <c r="I237" s="129">
        <f t="shared" si="113"/>
        <v>0</v>
      </c>
      <c r="J237" s="94">
        <v>4</v>
      </c>
      <c r="K237" s="144"/>
      <c r="L237" s="121">
        <v>0.18</v>
      </c>
      <c r="M237" s="129">
        <f t="shared" si="114"/>
        <v>0</v>
      </c>
      <c r="N237" s="129">
        <f t="shared" si="115"/>
        <v>0</v>
      </c>
      <c r="O237" s="94">
        <v>4</v>
      </c>
      <c r="P237" s="83"/>
      <c r="Q237" s="97">
        <v>0.18</v>
      </c>
      <c r="R237" s="88">
        <f t="shared" si="116"/>
        <v>0</v>
      </c>
      <c r="S237" s="88">
        <f t="shared" si="117"/>
        <v>0</v>
      </c>
    </row>
    <row r="238" spans="1:19" ht="30" customHeight="1">
      <c r="A238" s="213"/>
      <c r="B238" s="213"/>
      <c r="C238" s="43" t="s">
        <v>109</v>
      </c>
      <c r="D238" s="32" t="s">
        <v>94</v>
      </c>
      <c r="E238" s="144">
        <v>134</v>
      </c>
      <c r="F238" s="130"/>
      <c r="G238" s="121">
        <v>0.18</v>
      </c>
      <c r="H238" s="129">
        <f t="shared" si="112"/>
        <v>0</v>
      </c>
      <c r="I238" s="129">
        <f t="shared" si="113"/>
        <v>0</v>
      </c>
      <c r="J238" s="94">
        <v>134</v>
      </c>
      <c r="K238" s="130"/>
      <c r="L238" s="121">
        <v>0.18</v>
      </c>
      <c r="M238" s="129">
        <f t="shared" si="114"/>
        <v>0</v>
      </c>
      <c r="N238" s="129">
        <f t="shared" si="115"/>
        <v>0</v>
      </c>
      <c r="O238" s="94">
        <v>134</v>
      </c>
      <c r="P238" s="95"/>
      <c r="Q238" s="97">
        <v>0.18</v>
      </c>
      <c r="R238" s="88">
        <f t="shared" si="116"/>
        <v>0</v>
      </c>
      <c r="S238" s="88">
        <f t="shared" si="117"/>
        <v>0</v>
      </c>
    </row>
    <row r="239" spans="1:19" ht="30" customHeight="1">
      <c r="A239" s="213"/>
      <c r="B239" s="213"/>
      <c r="C239" s="43" t="s">
        <v>110</v>
      </c>
      <c r="D239" s="32" t="s">
        <v>94</v>
      </c>
      <c r="E239" s="144">
        <v>67</v>
      </c>
      <c r="F239" s="130"/>
      <c r="G239" s="121">
        <v>0.18</v>
      </c>
      <c r="H239" s="129">
        <f t="shared" si="112"/>
        <v>0</v>
      </c>
      <c r="I239" s="129">
        <f t="shared" si="113"/>
        <v>0</v>
      </c>
      <c r="J239" s="94">
        <v>67</v>
      </c>
      <c r="K239" s="130"/>
      <c r="L239" s="121">
        <v>0.18</v>
      </c>
      <c r="M239" s="129">
        <f t="shared" si="114"/>
        <v>0</v>
      </c>
      <c r="N239" s="129">
        <f t="shared" si="115"/>
        <v>0</v>
      </c>
      <c r="O239" s="94">
        <v>67</v>
      </c>
      <c r="P239" s="95"/>
      <c r="Q239" s="97">
        <v>0.18</v>
      </c>
      <c r="R239" s="88">
        <f t="shared" si="116"/>
        <v>0</v>
      </c>
      <c r="S239" s="88">
        <f t="shared" si="117"/>
        <v>0</v>
      </c>
    </row>
    <row r="240" spans="1:19" ht="30" customHeight="1">
      <c r="A240" s="213"/>
      <c r="B240" s="213"/>
      <c r="C240" s="30" t="s">
        <v>32</v>
      </c>
      <c r="D240" s="25"/>
      <c r="E240" s="144"/>
      <c r="F240" s="144"/>
      <c r="G240" s="145"/>
      <c r="H240" s="133"/>
      <c r="I240" s="133"/>
      <c r="J240" s="94"/>
      <c r="K240" s="144"/>
      <c r="L240" s="145"/>
      <c r="M240" s="133"/>
      <c r="N240" s="133"/>
      <c r="O240" s="94"/>
      <c r="P240" s="83"/>
      <c r="Q240" s="126"/>
      <c r="R240" s="90"/>
      <c r="S240" s="90"/>
    </row>
    <row r="241" spans="1:19" ht="30" customHeight="1">
      <c r="A241" s="213"/>
      <c r="B241" s="213"/>
      <c r="C241" s="44" t="s">
        <v>125</v>
      </c>
      <c r="D241" s="25" t="s">
        <v>11</v>
      </c>
      <c r="E241" s="94">
        <v>7</v>
      </c>
      <c r="F241" s="144"/>
      <c r="G241" s="121">
        <v>0.18</v>
      </c>
      <c r="H241" s="129">
        <f t="shared" ref="H241:H244" si="118">F241*(100%+G241)</f>
        <v>0</v>
      </c>
      <c r="I241" s="129">
        <f>E241*H241</f>
        <v>0</v>
      </c>
      <c r="J241" s="94">
        <v>7</v>
      </c>
      <c r="K241" s="144"/>
      <c r="L241" s="121">
        <v>0.18</v>
      </c>
      <c r="M241" s="129">
        <f t="shared" ref="M241:M244" si="119">K241*(100%+L241)</f>
        <v>0</v>
      </c>
      <c r="N241" s="129">
        <f t="shared" ref="N241:N244" si="120">J241*M241</f>
        <v>0</v>
      </c>
      <c r="O241" s="94">
        <v>7</v>
      </c>
      <c r="P241" s="83"/>
      <c r="Q241" s="97">
        <v>0.18</v>
      </c>
      <c r="R241" s="88">
        <f t="shared" ref="R241:R244" si="121">P241*(100%+Q241)</f>
        <v>0</v>
      </c>
      <c r="S241" s="88">
        <f t="shared" ref="S241:S244" si="122">O241*R241</f>
        <v>0</v>
      </c>
    </row>
    <row r="242" spans="1:19" ht="30" customHeight="1">
      <c r="A242" s="213"/>
      <c r="B242" s="213"/>
      <c r="C242" s="45" t="s">
        <v>126</v>
      </c>
      <c r="D242" s="25" t="s">
        <v>13</v>
      </c>
      <c r="E242" s="94">
        <v>4</v>
      </c>
      <c r="F242" s="130"/>
      <c r="G242" s="121">
        <v>0.18</v>
      </c>
      <c r="H242" s="129">
        <f t="shared" si="118"/>
        <v>0</v>
      </c>
      <c r="I242" s="129">
        <f>E242*H242</f>
        <v>0</v>
      </c>
      <c r="J242" s="94">
        <v>4</v>
      </c>
      <c r="K242" s="130"/>
      <c r="L242" s="121">
        <v>0.18</v>
      </c>
      <c r="M242" s="129">
        <f t="shared" si="119"/>
        <v>0</v>
      </c>
      <c r="N242" s="129">
        <f t="shared" si="120"/>
        <v>0</v>
      </c>
      <c r="O242" s="94">
        <v>4</v>
      </c>
      <c r="P242" s="95"/>
      <c r="Q242" s="97">
        <v>0.18</v>
      </c>
      <c r="R242" s="88">
        <f t="shared" si="121"/>
        <v>0</v>
      </c>
      <c r="S242" s="88">
        <f t="shared" si="122"/>
        <v>0</v>
      </c>
    </row>
    <row r="243" spans="1:19" ht="79.5" customHeight="1">
      <c r="A243" s="213"/>
      <c r="B243" s="213"/>
      <c r="C243" s="44" t="s">
        <v>111</v>
      </c>
      <c r="D243" s="25" t="s">
        <v>113</v>
      </c>
      <c r="E243" s="147">
        <v>14</v>
      </c>
      <c r="F243" s="144"/>
      <c r="G243" s="121">
        <v>0.18</v>
      </c>
      <c r="H243" s="129">
        <f t="shared" si="118"/>
        <v>0</v>
      </c>
      <c r="I243" s="129">
        <f>E243*H243</f>
        <v>0</v>
      </c>
      <c r="J243" s="147">
        <v>12</v>
      </c>
      <c r="K243" s="144"/>
      <c r="L243" s="121">
        <v>0.18</v>
      </c>
      <c r="M243" s="129">
        <f t="shared" si="119"/>
        <v>0</v>
      </c>
      <c r="N243" s="129">
        <f t="shared" si="120"/>
        <v>0</v>
      </c>
      <c r="O243" s="147">
        <v>12</v>
      </c>
      <c r="P243" s="83"/>
      <c r="Q243" s="97">
        <v>0.18</v>
      </c>
      <c r="R243" s="88">
        <f t="shared" si="121"/>
        <v>0</v>
      </c>
      <c r="S243" s="88">
        <f t="shared" si="122"/>
        <v>0</v>
      </c>
    </row>
    <row r="244" spans="1:19" ht="96.75" customHeight="1">
      <c r="A244" s="213"/>
      <c r="B244" s="213"/>
      <c r="C244" s="44" t="s">
        <v>112</v>
      </c>
      <c r="D244" s="25" t="s">
        <v>113</v>
      </c>
      <c r="E244" s="94">
        <v>15</v>
      </c>
      <c r="F244" s="144"/>
      <c r="G244" s="121">
        <v>0.18</v>
      </c>
      <c r="H244" s="129">
        <f t="shared" si="118"/>
        <v>0</v>
      </c>
      <c r="I244" s="129">
        <f>E244*H244</f>
        <v>0</v>
      </c>
      <c r="J244" s="94">
        <v>12</v>
      </c>
      <c r="K244" s="144"/>
      <c r="L244" s="121">
        <v>0.18</v>
      </c>
      <c r="M244" s="129">
        <f t="shared" si="119"/>
        <v>0</v>
      </c>
      <c r="N244" s="129">
        <f t="shared" si="120"/>
        <v>0</v>
      </c>
      <c r="O244" s="94">
        <v>12</v>
      </c>
      <c r="P244" s="83"/>
      <c r="Q244" s="97">
        <v>0.18</v>
      </c>
      <c r="R244" s="88">
        <f t="shared" si="121"/>
        <v>0</v>
      </c>
      <c r="S244" s="88">
        <f t="shared" si="122"/>
        <v>0</v>
      </c>
    </row>
    <row r="245" spans="1:19" ht="30" customHeight="1">
      <c r="A245" s="214"/>
      <c r="B245" s="214"/>
      <c r="C245" s="62" t="s">
        <v>66</v>
      </c>
      <c r="D245" s="59"/>
      <c r="E245" s="209">
        <f>SUM(I177:I244)</f>
        <v>0</v>
      </c>
      <c r="F245" s="210"/>
      <c r="G245" s="210"/>
      <c r="H245" s="210"/>
      <c r="I245" s="210"/>
      <c r="J245" s="209">
        <f>SUM(N177:N244)</f>
        <v>0</v>
      </c>
      <c r="K245" s="210"/>
      <c r="L245" s="210"/>
      <c r="M245" s="210"/>
      <c r="N245" s="210"/>
      <c r="O245" s="209">
        <f>SUM(S177:S244)</f>
        <v>0</v>
      </c>
      <c r="P245" s="210"/>
      <c r="Q245" s="210"/>
      <c r="R245" s="210"/>
      <c r="S245" s="210"/>
    </row>
    <row r="246" spans="1:19" ht="29.45" customHeight="1">
      <c r="A246" s="21"/>
      <c r="B246" s="21"/>
      <c r="C246" s="61" t="s">
        <v>68</v>
      </c>
      <c r="D246" s="63"/>
      <c r="E246" s="195">
        <f>E7+E50+E97+E176</f>
        <v>0</v>
      </c>
      <c r="F246" s="195"/>
      <c r="G246" s="195"/>
      <c r="H246" s="195"/>
      <c r="I246" s="195"/>
      <c r="J246" s="195">
        <f>J7+J50+J97+J176</f>
        <v>0</v>
      </c>
      <c r="K246" s="195"/>
      <c r="L246" s="195"/>
      <c r="M246" s="195"/>
      <c r="N246" s="195"/>
      <c r="O246" s="195">
        <f>O7+O50+O97+O176</f>
        <v>0</v>
      </c>
      <c r="P246" s="195"/>
      <c r="Q246" s="195"/>
      <c r="R246" s="195"/>
      <c r="S246" s="195"/>
    </row>
    <row r="247" spans="1:19" ht="30" customHeight="1">
      <c r="A247" s="21"/>
      <c r="B247" s="56"/>
      <c r="C247" s="64" t="s">
        <v>67</v>
      </c>
      <c r="D247" s="65"/>
      <c r="E247" s="192">
        <f>E245+E166+E87+E44</f>
        <v>0</v>
      </c>
      <c r="F247" s="193"/>
      <c r="G247" s="193"/>
      <c r="H247" s="193"/>
      <c r="I247" s="194"/>
      <c r="J247" s="192">
        <f>J245+J166+J87+J44</f>
        <v>0</v>
      </c>
      <c r="K247" s="193"/>
      <c r="L247" s="193"/>
      <c r="M247" s="193"/>
      <c r="N247" s="194"/>
      <c r="O247" s="192">
        <f>O245+O166+O87+O44</f>
        <v>0</v>
      </c>
      <c r="P247" s="193"/>
      <c r="Q247" s="193"/>
      <c r="R247" s="193"/>
      <c r="S247" s="194"/>
    </row>
    <row r="249" spans="1:19" ht="15">
      <c r="C249" s="155" t="s">
        <v>168</v>
      </c>
    </row>
    <row r="250" spans="1:19">
      <c r="C250" s="156"/>
    </row>
    <row r="251" spans="1:19">
      <c r="C251" s="157" t="s">
        <v>169</v>
      </c>
    </row>
    <row r="252" spans="1:19">
      <c r="C252" s="156"/>
    </row>
    <row r="253" spans="1:19" ht="28.5">
      <c r="C253" s="157" t="s">
        <v>170</v>
      </c>
    </row>
    <row r="254" spans="1:19">
      <c r="C254" s="156"/>
    </row>
    <row r="255" spans="1:19" ht="28.5">
      <c r="C255" s="157" t="s">
        <v>171</v>
      </c>
    </row>
    <row r="256" spans="1:19">
      <c r="C256" s="156"/>
    </row>
    <row r="257" spans="3:3" ht="28.5">
      <c r="C257" s="157" t="s">
        <v>172</v>
      </c>
    </row>
    <row r="258" spans="3:3">
      <c r="C258" s="156"/>
    </row>
    <row r="259" spans="3:3" ht="28.5">
      <c r="C259" s="157" t="s">
        <v>173</v>
      </c>
    </row>
    <row r="260" spans="3:3">
      <c r="C260" s="156"/>
    </row>
    <row r="261" spans="3:3" ht="28.5">
      <c r="C261" s="157" t="s">
        <v>174</v>
      </c>
    </row>
    <row r="262" spans="3:3">
      <c r="C262" s="156"/>
    </row>
    <row r="263" spans="3:3">
      <c r="C263" s="158" t="s">
        <v>175</v>
      </c>
    </row>
    <row r="264" spans="3:3">
      <c r="C264" s="156"/>
    </row>
    <row r="265" spans="3:3" ht="15">
      <c r="C265" s="159" t="s">
        <v>176</v>
      </c>
    </row>
    <row r="266" spans="3:3">
      <c r="C266" s="160"/>
    </row>
    <row r="267" spans="3:3" ht="72.75">
      <c r="C267" s="161" t="s">
        <v>177</v>
      </c>
    </row>
    <row r="268" spans="3:3">
      <c r="C268" s="162"/>
    </row>
    <row r="269" spans="3:3" ht="157.5">
      <c r="C269" s="162" t="s">
        <v>178</v>
      </c>
    </row>
    <row r="270" spans="3:3">
      <c r="C270" s="162"/>
    </row>
    <row r="271" spans="3:3">
      <c r="C271" s="163" t="s">
        <v>179</v>
      </c>
    </row>
    <row r="272" spans="3:3">
      <c r="C272" s="163"/>
    </row>
    <row r="273" spans="3:3" ht="28.5">
      <c r="C273" s="163" t="s">
        <v>180</v>
      </c>
    </row>
    <row r="274" spans="3:3">
      <c r="C274" s="163"/>
    </row>
    <row r="275" spans="3:3">
      <c r="C275" s="163" t="s">
        <v>181</v>
      </c>
    </row>
    <row r="276" spans="3:3">
      <c r="C276" s="163"/>
    </row>
    <row r="277" spans="3:3">
      <c r="C277" s="163" t="s">
        <v>182</v>
      </c>
    </row>
    <row r="278" spans="3:3">
      <c r="C278" s="163" t="s">
        <v>183</v>
      </c>
    </row>
    <row r="279" spans="3:3" ht="42.75">
      <c r="C279" s="163" t="s">
        <v>184</v>
      </c>
    </row>
    <row r="280" spans="3:3">
      <c r="C280" s="163" t="s">
        <v>185</v>
      </c>
    </row>
  </sheetData>
  <autoFilter ref="A2:S247" xr:uid="{FD210478-27C0-45D8-8CB9-24CD533C3DF9}"/>
  <mergeCells count="46">
    <mergeCell ref="E87:I87"/>
    <mergeCell ref="E97:I97"/>
    <mergeCell ref="A46:A50"/>
    <mergeCell ref="B89:B166"/>
    <mergeCell ref="D1:D2"/>
    <mergeCell ref="A8:A44"/>
    <mergeCell ref="A51:A87"/>
    <mergeCell ref="B3:B44"/>
    <mergeCell ref="B46:B87"/>
    <mergeCell ref="A3:A7"/>
    <mergeCell ref="A168:A176"/>
    <mergeCell ref="E176:I176"/>
    <mergeCell ref="A177:A245"/>
    <mergeCell ref="O97:S97"/>
    <mergeCell ref="O166:S166"/>
    <mergeCell ref="O176:S176"/>
    <mergeCell ref="O245:S245"/>
    <mergeCell ref="B168:B245"/>
    <mergeCell ref="E245:I245"/>
    <mergeCell ref="A89:A97"/>
    <mergeCell ref="A98:A166"/>
    <mergeCell ref="E247:I247"/>
    <mergeCell ref="J1:N1"/>
    <mergeCell ref="J7:N7"/>
    <mergeCell ref="J44:N44"/>
    <mergeCell ref="J50:N50"/>
    <mergeCell ref="J87:N87"/>
    <mergeCell ref="J97:N97"/>
    <mergeCell ref="J166:N166"/>
    <mergeCell ref="J176:N176"/>
    <mergeCell ref="J245:N245"/>
    <mergeCell ref="E166:I166"/>
    <mergeCell ref="E7:I7"/>
    <mergeCell ref="E44:I44"/>
    <mergeCell ref="E246:I246"/>
    <mergeCell ref="E1:I1"/>
    <mergeCell ref="E50:I50"/>
    <mergeCell ref="O247:S247"/>
    <mergeCell ref="J246:N246"/>
    <mergeCell ref="J247:N247"/>
    <mergeCell ref="O1:S1"/>
    <mergeCell ref="O7:S7"/>
    <mergeCell ref="O44:S44"/>
    <mergeCell ref="O50:S50"/>
    <mergeCell ref="O87:S87"/>
    <mergeCell ref="O246:S24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0CE6B-099E-4A99-A819-D50E18292EE7}">
  <dimension ref="A1:O48"/>
  <sheetViews>
    <sheetView topLeftCell="A23" zoomScale="85" workbookViewId="0">
      <selection activeCell="J47" sqref="J47"/>
    </sheetView>
  </sheetViews>
  <sheetFormatPr defaultRowHeight="15"/>
  <cols>
    <col min="1" max="1" width="5.140625" style="180" bestFit="1" customWidth="1"/>
    <col min="2" max="2" width="10.140625" style="180" bestFit="1" customWidth="1"/>
    <col min="3" max="3" width="9.85546875" style="180" bestFit="1" customWidth="1"/>
    <col min="4" max="4" width="9.85546875" style="180" customWidth="1"/>
    <col min="5" max="5" width="9.85546875" style="180" bestFit="1" customWidth="1"/>
    <col min="6" max="11" width="11.5703125" style="180" customWidth="1"/>
    <col min="12" max="15" width="11.140625" style="180" customWidth="1"/>
    <col min="16" max="16384" width="9.140625" style="164"/>
  </cols>
  <sheetData>
    <row r="1" spans="1:15" ht="25.5" customHeight="1" thickBot="1">
      <c r="A1" s="251" t="s">
        <v>236</v>
      </c>
      <c r="B1" s="251"/>
      <c r="C1" s="251"/>
      <c r="D1" s="251"/>
      <c r="E1" s="251"/>
      <c r="F1" s="251"/>
      <c r="G1" s="251"/>
      <c r="H1" s="251"/>
      <c r="I1" s="251"/>
      <c r="J1" s="251"/>
      <c r="K1" s="251"/>
      <c r="L1" s="251"/>
      <c r="M1" s="251"/>
      <c r="N1" s="251"/>
      <c r="O1" s="251"/>
    </row>
    <row r="2" spans="1:15" s="190" customFormat="1" ht="12" customHeight="1" thickBot="1">
      <c r="A2" s="189"/>
      <c r="B2" s="189"/>
      <c r="C2" s="189"/>
      <c r="D2" s="189"/>
      <c r="E2" s="189"/>
      <c r="F2" s="189"/>
      <c r="G2" s="189"/>
      <c r="H2" s="189"/>
      <c r="I2" s="189"/>
      <c r="J2" s="189"/>
      <c r="K2" s="189"/>
      <c r="L2" s="189"/>
      <c r="M2" s="189"/>
      <c r="N2" s="189"/>
      <c r="O2" s="189"/>
    </row>
    <row r="3" spans="1:15" ht="15.75" thickBot="1">
      <c r="A3" s="252" t="s">
        <v>221</v>
      </c>
      <c r="B3" s="253"/>
      <c r="C3" s="253"/>
      <c r="D3" s="253"/>
      <c r="E3" s="253"/>
      <c r="F3" s="253"/>
      <c r="G3" s="253"/>
      <c r="H3" s="253"/>
      <c r="I3" s="253"/>
      <c r="J3" s="253"/>
      <c r="K3" s="253"/>
      <c r="L3" s="253"/>
      <c r="M3" s="253"/>
      <c r="N3" s="253"/>
      <c r="O3" s="253"/>
    </row>
    <row r="4" spans="1:15" ht="30.75" customHeight="1" thickBot="1">
      <c r="A4" s="254" t="s">
        <v>222</v>
      </c>
      <c r="B4" s="255"/>
      <c r="C4" s="255"/>
      <c r="D4" s="255"/>
      <c r="E4" s="255"/>
      <c r="F4" s="255"/>
      <c r="G4" s="255"/>
      <c r="H4" s="255"/>
      <c r="I4" s="255"/>
      <c r="J4" s="255"/>
      <c r="K4" s="255"/>
      <c r="L4" s="255"/>
      <c r="M4" s="255"/>
      <c r="N4" s="255"/>
      <c r="O4" s="255"/>
    </row>
    <row r="5" spans="1:15" ht="16.5" thickBot="1">
      <c r="A5" s="240" t="s">
        <v>223</v>
      </c>
      <c r="B5" s="241"/>
      <c r="C5" s="241"/>
      <c r="D5" s="241"/>
      <c r="E5" s="241"/>
      <c r="F5" s="241"/>
      <c r="G5" s="241"/>
      <c r="H5" s="241"/>
      <c r="I5" s="241"/>
      <c r="J5" s="241"/>
      <c r="K5" s="241"/>
      <c r="L5" s="241"/>
      <c r="M5" s="241"/>
      <c r="N5" s="241"/>
      <c r="O5" s="241"/>
    </row>
    <row r="6" spans="1:15" s="165" customFormat="1" ht="29.1" customHeight="1">
      <c r="A6" s="242" t="s">
        <v>186</v>
      </c>
      <c r="B6" s="245" t="s">
        <v>187</v>
      </c>
      <c r="C6" s="245"/>
      <c r="D6" s="246"/>
      <c r="E6" s="247"/>
      <c r="F6" s="248" t="s">
        <v>224</v>
      </c>
      <c r="G6" s="249"/>
      <c r="H6" s="247"/>
      <c r="I6" s="248" t="s">
        <v>225</v>
      </c>
      <c r="J6" s="249"/>
      <c r="K6" s="247"/>
      <c r="L6" s="248" t="s">
        <v>227</v>
      </c>
      <c r="M6" s="245"/>
      <c r="N6" s="246"/>
      <c r="O6" s="247"/>
    </row>
    <row r="7" spans="1:15">
      <c r="A7" s="243"/>
      <c r="B7" s="236" t="s">
        <v>188</v>
      </c>
      <c r="C7" s="236" t="s">
        <v>189</v>
      </c>
      <c r="D7" s="238" t="s">
        <v>190</v>
      </c>
      <c r="E7" s="238" t="s">
        <v>226</v>
      </c>
      <c r="F7" s="166" t="s">
        <v>189</v>
      </c>
      <c r="G7" s="167" t="s">
        <v>190</v>
      </c>
      <c r="H7" s="167" t="s">
        <v>226</v>
      </c>
      <c r="I7" s="166" t="s">
        <v>189</v>
      </c>
      <c r="J7" s="167" t="s">
        <v>190</v>
      </c>
      <c r="K7" s="167" t="s">
        <v>226</v>
      </c>
      <c r="L7" s="166" t="s">
        <v>189</v>
      </c>
      <c r="M7" s="168" t="s">
        <v>190</v>
      </c>
      <c r="N7" s="168" t="s">
        <v>226</v>
      </c>
      <c r="O7" s="168" t="s">
        <v>228</v>
      </c>
    </row>
    <row r="8" spans="1:15">
      <c r="A8" s="244"/>
      <c r="B8" s="250"/>
      <c r="C8" s="237"/>
      <c r="D8" s="239"/>
      <c r="E8" s="239"/>
      <c r="F8" s="166" t="s">
        <v>191</v>
      </c>
      <c r="G8" s="167" t="s">
        <v>192</v>
      </c>
      <c r="H8" s="167" t="s">
        <v>193</v>
      </c>
      <c r="I8" s="166" t="s">
        <v>194</v>
      </c>
      <c r="J8" s="167" t="s">
        <v>195</v>
      </c>
      <c r="K8" s="167" t="s">
        <v>196</v>
      </c>
      <c r="L8" s="166" t="s">
        <v>229</v>
      </c>
      <c r="M8" s="168" t="s">
        <v>230</v>
      </c>
      <c r="N8" s="167" t="s">
        <v>231</v>
      </c>
      <c r="O8" s="167" t="s">
        <v>232</v>
      </c>
    </row>
    <row r="9" spans="1:15" s="175" customFormat="1" ht="20.100000000000001" customHeight="1">
      <c r="A9" s="169">
        <v>1</v>
      </c>
      <c r="B9" s="170" t="s">
        <v>212</v>
      </c>
      <c r="C9" s="170" t="s">
        <v>129</v>
      </c>
      <c r="D9" s="171" t="s">
        <v>130</v>
      </c>
      <c r="E9" s="171" t="s">
        <v>233</v>
      </c>
      <c r="F9" s="172">
        <f>'BED-1 &amp; BED-2'!E7+'BED-1 &amp; BED-2'!E97</f>
        <v>0</v>
      </c>
      <c r="G9" s="186">
        <f>'BED-1 &amp; BED-2'!E50+'BED-1 &amp; BED-2'!E176</f>
        <v>0</v>
      </c>
      <c r="H9" s="171" t="s">
        <v>233</v>
      </c>
      <c r="I9" s="172">
        <f>'BED-1 &amp; BED-2'!E44+'BED-1 &amp; BED-2'!E166</f>
        <v>0</v>
      </c>
      <c r="J9" s="186">
        <f>'BED-1 &amp; BED-2'!E87+'BED-1 &amp; BED-2'!E245</f>
        <v>0</v>
      </c>
      <c r="K9" s="171" t="s">
        <v>233</v>
      </c>
      <c r="L9" s="172">
        <f>F9+I9</f>
        <v>0</v>
      </c>
      <c r="M9" s="174">
        <f>G9+J9</f>
        <v>0</v>
      </c>
      <c r="N9" s="171" t="s">
        <v>233</v>
      </c>
      <c r="O9" s="173">
        <f>L9+M9</f>
        <v>0</v>
      </c>
    </row>
    <row r="10" spans="1:15" s="175" customFormat="1" ht="20.100000000000001" customHeight="1">
      <c r="A10" s="169">
        <v>2</v>
      </c>
      <c r="B10" s="170" t="s">
        <v>213</v>
      </c>
      <c r="C10" s="170" t="s">
        <v>134</v>
      </c>
      <c r="D10" s="171" t="s">
        <v>135</v>
      </c>
      <c r="E10" s="171" t="s">
        <v>233</v>
      </c>
      <c r="F10" s="172">
        <f>'BED-3 &amp; GNED'!E7+'BED-3 &amp; GNED'!E97</f>
        <v>0</v>
      </c>
      <c r="G10" s="186">
        <f>'BED-3 &amp; GNED'!E50+'BED-3 &amp; GNED'!E176</f>
        <v>0</v>
      </c>
      <c r="H10" s="171" t="s">
        <v>233</v>
      </c>
      <c r="I10" s="172">
        <f>'BED-3 &amp; GNED'!E44+'BED-3 &amp; GNED'!E166</f>
        <v>0</v>
      </c>
      <c r="J10" s="186">
        <f>'BED-3 &amp; GNED'!E87+'BED-3 &amp; GNED'!E245</f>
        <v>0</v>
      </c>
      <c r="K10" s="171" t="s">
        <v>233</v>
      </c>
      <c r="L10" s="172">
        <f t="shared" ref="L10:L17" si="0">F10+I10</f>
        <v>0</v>
      </c>
      <c r="M10" s="174">
        <f t="shared" ref="M10:M17" si="1">G10+J10</f>
        <v>0</v>
      </c>
      <c r="N10" s="171" t="s">
        <v>233</v>
      </c>
      <c r="O10" s="173">
        <f t="shared" ref="O10:O17" si="2">L10+M10</f>
        <v>0</v>
      </c>
    </row>
    <row r="11" spans="1:15" s="175" customFormat="1" ht="20.100000000000001" customHeight="1">
      <c r="A11" s="169">
        <v>3</v>
      </c>
      <c r="B11" s="170" t="s">
        <v>214</v>
      </c>
      <c r="C11" s="170" t="s">
        <v>138</v>
      </c>
      <c r="D11" s="171" t="s">
        <v>139</v>
      </c>
      <c r="E11" s="171" t="s">
        <v>233</v>
      </c>
      <c r="F11" s="172">
        <f>'PSED &amp; HED'!E7+'PSED &amp; HED'!E97</f>
        <v>0</v>
      </c>
      <c r="G11" s="186">
        <f>'PSED &amp; HED'!E50+'PSED &amp; HED'!E176</f>
        <v>0</v>
      </c>
      <c r="H11" s="171" t="s">
        <v>233</v>
      </c>
      <c r="I11" s="172">
        <f>'PSED &amp; HED'!E44+'PSED &amp; HED'!E166</f>
        <v>0</v>
      </c>
      <c r="J11" s="186">
        <f>'PSED &amp; HED'!E87+'PSED &amp; HED'!E245</f>
        <v>0</v>
      </c>
      <c r="K11" s="171" t="s">
        <v>233</v>
      </c>
      <c r="L11" s="172">
        <f t="shared" si="0"/>
        <v>0</v>
      </c>
      <c r="M11" s="174">
        <f t="shared" si="1"/>
        <v>0</v>
      </c>
      <c r="N11" s="171" t="s">
        <v>233</v>
      </c>
      <c r="O11" s="173">
        <f t="shared" si="2"/>
        <v>0</v>
      </c>
    </row>
    <row r="12" spans="1:15" s="175" customFormat="1" ht="20.100000000000001" customHeight="1">
      <c r="A12" s="169">
        <v>4</v>
      </c>
      <c r="B12" s="170" t="s">
        <v>215</v>
      </c>
      <c r="C12" s="170" t="s">
        <v>141</v>
      </c>
      <c r="D12" s="171" t="s">
        <v>142</v>
      </c>
      <c r="E12" s="171" t="s">
        <v>233</v>
      </c>
      <c r="F12" s="172">
        <f>'AED-1 &amp; AED-2'!E7+'AED-1 &amp; AED-2'!E97</f>
        <v>0</v>
      </c>
      <c r="G12" s="186">
        <f>'AED-1 &amp; AED-2'!E50+'AED-1 &amp; AED-2'!E176</f>
        <v>0</v>
      </c>
      <c r="H12" s="171" t="s">
        <v>233</v>
      </c>
      <c r="I12" s="172">
        <f>'AED-1 &amp; AED-2'!E44+'AED-1 &amp; AED-2'!E166</f>
        <v>0</v>
      </c>
      <c r="J12" s="186">
        <f>'AED-1 &amp; AED-2'!E87+'AED-1 &amp; AED-2'!E245</f>
        <v>0</v>
      </c>
      <c r="K12" s="171" t="s">
        <v>233</v>
      </c>
      <c r="L12" s="172">
        <f t="shared" si="0"/>
        <v>0</v>
      </c>
      <c r="M12" s="174">
        <f t="shared" si="1"/>
        <v>0</v>
      </c>
      <c r="N12" s="171" t="s">
        <v>233</v>
      </c>
      <c r="O12" s="173">
        <f t="shared" si="2"/>
        <v>0</v>
      </c>
    </row>
    <row r="13" spans="1:15" s="175" customFormat="1" ht="20.100000000000001" customHeight="1">
      <c r="A13" s="169">
        <v>5</v>
      </c>
      <c r="B13" s="170" t="s">
        <v>216</v>
      </c>
      <c r="C13" s="170" t="s">
        <v>144</v>
      </c>
      <c r="D13" s="171" t="s">
        <v>145</v>
      </c>
      <c r="E13" s="171" t="s">
        <v>233</v>
      </c>
      <c r="F13" s="172">
        <f>'GSED &amp; PKED'!E7+'GSED &amp; PKED'!E96</f>
        <v>0</v>
      </c>
      <c r="G13" s="186">
        <f>'GSED &amp; PKED'!E49+'GSED &amp; PKED'!E175</f>
        <v>0</v>
      </c>
      <c r="H13" s="171" t="s">
        <v>233</v>
      </c>
      <c r="I13" s="172">
        <f>'GSED &amp; PKED'!E43+'GSED &amp; PKED'!E165</f>
        <v>0</v>
      </c>
      <c r="J13" s="186">
        <f>'GSED &amp; PKED'!E86+'GSED &amp; PKED'!E244</f>
        <v>0</v>
      </c>
      <c r="K13" s="171" t="s">
        <v>233</v>
      </c>
      <c r="L13" s="172">
        <f t="shared" si="0"/>
        <v>0</v>
      </c>
      <c r="M13" s="174">
        <f t="shared" si="1"/>
        <v>0</v>
      </c>
      <c r="N13" s="171" t="s">
        <v>233</v>
      </c>
      <c r="O13" s="173">
        <f t="shared" si="2"/>
        <v>0</v>
      </c>
    </row>
    <row r="14" spans="1:15" s="175" customFormat="1" ht="20.100000000000001" customHeight="1">
      <c r="A14" s="169">
        <v>6</v>
      </c>
      <c r="B14" s="170" t="s">
        <v>217</v>
      </c>
      <c r="C14" s="170" t="s">
        <v>147</v>
      </c>
      <c r="D14" s="171" t="s">
        <v>148</v>
      </c>
      <c r="E14" s="171" t="s">
        <v>149</v>
      </c>
      <c r="F14" s="172">
        <f>'BNED, PED &amp; BOED'!E7+'BNED, PED &amp; BOED'!E140</f>
        <v>0</v>
      </c>
      <c r="G14" s="186">
        <f>'BNED, PED &amp; BOED'!E50+'BNED, PED &amp; BOED'!E219</f>
        <v>0</v>
      </c>
      <c r="H14" s="173">
        <f>'BNED, PED &amp; BOED'!E93+'BNED, PED &amp; BOED'!E298</f>
        <v>0</v>
      </c>
      <c r="I14" s="172">
        <f>'BNED, PED &amp; BOED'!E44+'BNED, PED &amp; BOED'!E209</f>
        <v>0</v>
      </c>
      <c r="J14" s="186">
        <f>'BNED, PED &amp; BOED'!E87+'BNED, PED &amp; BOED'!E288</f>
        <v>0</v>
      </c>
      <c r="K14" s="173">
        <f>'BNED, PED &amp; BOED'!E130+'BNED, PED &amp; BOED'!E367</f>
        <v>0</v>
      </c>
      <c r="L14" s="172">
        <f t="shared" si="0"/>
        <v>0</v>
      </c>
      <c r="M14" s="174">
        <f t="shared" si="1"/>
        <v>0</v>
      </c>
      <c r="N14" s="187">
        <f>H14+K14</f>
        <v>0</v>
      </c>
      <c r="O14" s="173">
        <f>L14+M14+N14</f>
        <v>0</v>
      </c>
    </row>
    <row r="15" spans="1:15" s="175" customFormat="1" ht="20.100000000000001" customHeight="1">
      <c r="A15" s="169">
        <v>7</v>
      </c>
      <c r="B15" s="170" t="s">
        <v>218</v>
      </c>
      <c r="C15" s="170" t="s">
        <v>151</v>
      </c>
      <c r="D15" s="171" t="s">
        <v>152</v>
      </c>
      <c r="E15" s="171" t="s">
        <v>233</v>
      </c>
      <c r="F15" s="172">
        <f>'RED &amp; GED'!E7+'RED &amp; GED'!E97</f>
        <v>0</v>
      </c>
      <c r="G15" s="186">
        <f>'RED &amp; GED'!E50+'RED &amp; GED'!E176</f>
        <v>0</v>
      </c>
      <c r="H15" s="171" t="s">
        <v>233</v>
      </c>
      <c r="I15" s="172">
        <f>'RED &amp; GED'!E44+'RED &amp; GED'!E166</f>
        <v>0</v>
      </c>
      <c r="J15" s="186">
        <f>'RED &amp; GED'!E87+'RED &amp; GED'!E245</f>
        <v>0</v>
      </c>
      <c r="K15" s="171" t="s">
        <v>233</v>
      </c>
      <c r="L15" s="172">
        <f t="shared" si="0"/>
        <v>0</v>
      </c>
      <c r="M15" s="174">
        <f t="shared" si="1"/>
        <v>0</v>
      </c>
      <c r="N15" s="171" t="s">
        <v>233</v>
      </c>
      <c r="O15" s="173">
        <f t="shared" si="2"/>
        <v>0</v>
      </c>
    </row>
    <row r="16" spans="1:15" s="175" customFormat="1" ht="20.100000000000001" customHeight="1">
      <c r="A16" s="169">
        <v>8</v>
      </c>
      <c r="B16" s="170" t="s">
        <v>219</v>
      </c>
      <c r="C16" s="170" t="s">
        <v>154</v>
      </c>
      <c r="D16" s="171" t="s">
        <v>155</v>
      </c>
      <c r="E16" s="171" t="s">
        <v>233</v>
      </c>
      <c r="F16" s="172">
        <f>'JED &amp; MED'!E7+'JED &amp; MED'!E97</f>
        <v>0</v>
      </c>
      <c r="G16" s="186">
        <f>'JED &amp; MED'!E50+'JED &amp; MED'!E176</f>
        <v>0</v>
      </c>
      <c r="H16" s="171" t="s">
        <v>233</v>
      </c>
      <c r="I16" s="172">
        <f>'JED &amp; MED'!E44+'JED &amp; MED'!E166</f>
        <v>0</v>
      </c>
      <c r="J16" s="186">
        <f>'JED &amp; MED'!E87+'JED &amp; MED'!E245</f>
        <v>0</v>
      </c>
      <c r="K16" s="171" t="s">
        <v>233</v>
      </c>
      <c r="L16" s="172">
        <f t="shared" si="0"/>
        <v>0</v>
      </c>
      <c r="M16" s="174">
        <f t="shared" si="1"/>
        <v>0</v>
      </c>
      <c r="N16" s="171" t="s">
        <v>233</v>
      </c>
      <c r="O16" s="173">
        <f t="shared" si="2"/>
        <v>0</v>
      </c>
    </row>
    <row r="17" spans="1:15" s="175" customFormat="1" ht="20.100000000000001" customHeight="1">
      <c r="A17" s="169">
        <v>9</v>
      </c>
      <c r="B17" s="170" t="s">
        <v>220</v>
      </c>
      <c r="C17" s="170" t="s">
        <v>157</v>
      </c>
      <c r="D17" s="171" t="s">
        <v>158</v>
      </c>
      <c r="E17" s="171" t="s">
        <v>233</v>
      </c>
      <c r="F17" s="172">
        <f>'KED &amp; NED'!E7+'KED &amp; NED'!E97</f>
        <v>0</v>
      </c>
      <c r="G17" s="186">
        <f>'KED &amp; NED'!E50+'KED &amp; NED'!E176</f>
        <v>0</v>
      </c>
      <c r="H17" s="171" t="s">
        <v>233</v>
      </c>
      <c r="I17" s="172">
        <f>'KED &amp; NED'!E44+'KED &amp; NED'!E166</f>
        <v>0</v>
      </c>
      <c r="J17" s="186">
        <f>'KED &amp; NED'!E87+'KED &amp; NED'!E245</f>
        <v>0</v>
      </c>
      <c r="K17" s="171" t="s">
        <v>233</v>
      </c>
      <c r="L17" s="172">
        <f t="shared" si="0"/>
        <v>0</v>
      </c>
      <c r="M17" s="174">
        <f t="shared" si="1"/>
        <v>0</v>
      </c>
      <c r="N17" s="171" t="s">
        <v>233</v>
      </c>
      <c r="O17" s="173">
        <f t="shared" si="2"/>
        <v>0</v>
      </c>
    </row>
    <row r="18" spans="1:15" s="175" customFormat="1" ht="20.100000000000001" customHeight="1" thickBot="1">
      <c r="A18" s="176"/>
      <c r="B18" s="177"/>
      <c r="C18" s="177"/>
      <c r="D18" s="188"/>
      <c r="E18" s="178" t="s">
        <v>197</v>
      </c>
      <c r="F18" s="179">
        <f>SUM(F9:F17)</f>
        <v>0</v>
      </c>
      <c r="G18" s="179">
        <f t="shared" ref="G18:O18" si="3">SUM(G9:G17)</f>
        <v>0</v>
      </c>
      <c r="H18" s="179">
        <f t="shared" si="3"/>
        <v>0</v>
      </c>
      <c r="I18" s="179">
        <f t="shared" si="3"/>
        <v>0</v>
      </c>
      <c r="J18" s="179">
        <f t="shared" si="3"/>
        <v>0</v>
      </c>
      <c r="K18" s="179">
        <f t="shared" si="3"/>
        <v>0</v>
      </c>
      <c r="L18" s="179">
        <f t="shared" si="3"/>
        <v>0</v>
      </c>
      <c r="M18" s="179">
        <f t="shared" si="3"/>
        <v>0</v>
      </c>
      <c r="N18" s="179">
        <f t="shared" si="3"/>
        <v>0</v>
      </c>
      <c r="O18" s="179">
        <f t="shared" si="3"/>
        <v>0</v>
      </c>
    </row>
    <row r="19" spans="1:15" ht="15.75" thickBot="1"/>
    <row r="20" spans="1:15" ht="16.5" thickBot="1">
      <c r="A20" s="240" t="s">
        <v>234</v>
      </c>
      <c r="B20" s="241"/>
      <c r="C20" s="241"/>
      <c r="D20" s="241"/>
      <c r="E20" s="241"/>
      <c r="F20" s="241"/>
      <c r="G20" s="241"/>
      <c r="H20" s="241"/>
      <c r="I20" s="241"/>
      <c r="J20" s="241"/>
      <c r="K20" s="241"/>
      <c r="L20" s="241"/>
      <c r="M20" s="241"/>
      <c r="N20" s="241"/>
      <c r="O20" s="241"/>
    </row>
    <row r="21" spans="1:15" ht="32.25" customHeight="1">
      <c r="A21" s="242" t="s">
        <v>186</v>
      </c>
      <c r="B21" s="245" t="s">
        <v>187</v>
      </c>
      <c r="C21" s="245"/>
      <c r="D21" s="246"/>
      <c r="E21" s="247"/>
      <c r="F21" s="248" t="s">
        <v>224</v>
      </c>
      <c r="G21" s="249"/>
      <c r="H21" s="247"/>
      <c r="I21" s="248" t="s">
        <v>225</v>
      </c>
      <c r="J21" s="249"/>
      <c r="K21" s="247"/>
      <c r="L21" s="248" t="s">
        <v>227</v>
      </c>
      <c r="M21" s="245"/>
      <c r="N21" s="246"/>
      <c r="O21" s="247"/>
    </row>
    <row r="22" spans="1:15">
      <c r="A22" s="243"/>
      <c r="B22" s="236" t="s">
        <v>188</v>
      </c>
      <c r="C22" s="236" t="s">
        <v>189</v>
      </c>
      <c r="D22" s="238" t="s">
        <v>190</v>
      </c>
      <c r="E22" s="238" t="s">
        <v>226</v>
      </c>
      <c r="F22" s="166" t="s">
        <v>189</v>
      </c>
      <c r="G22" s="167" t="s">
        <v>190</v>
      </c>
      <c r="H22" s="167" t="s">
        <v>226</v>
      </c>
      <c r="I22" s="166" t="s">
        <v>189</v>
      </c>
      <c r="J22" s="167" t="s">
        <v>190</v>
      </c>
      <c r="K22" s="167" t="s">
        <v>226</v>
      </c>
      <c r="L22" s="166" t="s">
        <v>189</v>
      </c>
      <c r="M22" s="168" t="s">
        <v>190</v>
      </c>
      <c r="N22" s="168" t="s">
        <v>226</v>
      </c>
      <c r="O22" s="168" t="s">
        <v>228</v>
      </c>
    </row>
    <row r="23" spans="1:15">
      <c r="A23" s="244"/>
      <c r="B23" s="250"/>
      <c r="C23" s="237"/>
      <c r="D23" s="239"/>
      <c r="E23" s="239"/>
      <c r="F23" s="166" t="s">
        <v>191</v>
      </c>
      <c r="G23" s="167" t="s">
        <v>192</v>
      </c>
      <c r="H23" s="167" t="s">
        <v>193</v>
      </c>
      <c r="I23" s="166" t="s">
        <v>194</v>
      </c>
      <c r="J23" s="167" t="s">
        <v>195</v>
      </c>
      <c r="K23" s="167" t="s">
        <v>196</v>
      </c>
      <c r="L23" s="166" t="s">
        <v>229</v>
      </c>
      <c r="M23" s="168" t="s">
        <v>230</v>
      </c>
      <c r="N23" s="167" t="s">
        <v>231</v>
      </c>
      <c r="O23" s="167" t="s">
        <v>232</v>
      </c>
    </row>
    <row r="24" spans="1:15">
      <c r="A24" s="169">
        <v>1</v>
      </c>
      <c r="B24" s="170" t="s">
        <v>212</v>
      </c>
      <c r="C24" s="170" t="s">
        <v>129</v>
      </c>
      <c r="D24" s="171" t="s">
        <v>130</v>
      </c>
      <c r="E24" s="171" t="s">
        <v>233</v>
      </c>
      <c r="F24" s="172">
        <f>'BED-1 &amp; BED-2'!J7+'BED-1 &amp; BED-2'!J97</f>
        <v>0</v>
      </c>
      <c r="G24" s="186">
        <f>'BED-1 &amp; BED-2'!J50+'BED-1 &amp; BED-2'!J176</f>
        <v>0</v>
      </c>
      <c r="H24" s="171" t="s">
        <v>233</v>
      </c>
      <c r="I24" s="172">
        <f>'BED-1 &amp; BED-2'!J44+'BED-1 &amp; BED-2'!J166</f>
        <v>0</v>
      </c>
      <c r="J24" s="186">
        <f>'BED-1 &amp; BED-2'!J87+'BED-1 &amp; BED-2'!J245</f>
        <v>0</v>
      </c>
      <c r="K24" s="171" t="s">
        <v>233</v>
      </c>
      <c r="L24" s="172">
        <f>F24+I24</f>
        <v>0</v>
      </c>
      <c r="M24" s="174">
        <f>G24+J24</f>
        <v>0</v>
      </c>
      <c r="N24" s="171" t="s">
        <v>233</v>
      </c>
      <c r="O24" s="173">
        <f>L24+M24</f>
        <v>0</v>
      </c>
    </row>
    <row r="25" spans="1:15">
      <c r="A25" s="169">
        <v>2</v>
      </c>
      <c r="B25" s="170" t="s">
        <v>213</v>
      </c>
      <c r="C25" s="170" t="s">
        <v>134</v>
      </c>
      <c r="D25" s="171" t="s">
        <v>135</v>
      </c>
      <c r="E25" s="171" t="s">
        <v>233</v>
      </c>
      <c r="F25" s="172">
        <f>'BED-3 &amp; GNED'!J7+'BED-3 &amp; GNED'!J97</f>
        <v>0</v>
      </c>
      <c r="G25" s="186">
        <f>'BED-3 &amp; GNED'!J50+'BED-3 &amp; GNED'!J176</f>
        <v>0</v>
      </c>
      <c r="H25" s="171" t="s">
        <v>233</v>
      </c>
      <c r="I25" s="172">
        <f>'BED-3 &amp; GNED'!J44+'BED-3 &amp; GNED'!J166</f>
        <v>0</v>
      </c>
      <c r="J25" s="186">
        <f>'BED-3 &amp; GNED'!J87+'BED-3 &amp; GNED'!J245</f>
        <v>0</v>
      </c>
      <c r="K25" s="171" t="s">
        <v>233</v>
      </c>
      <c r="L25" s="172">
        <f t="shared" ref="L25:L32" si="4">F25+I25</f>
        <v>0</v>
      </c>
      <c r="M25" s="174">
        <f t="shared" ref="M25:M32" si="5">G25+J25</f>
        <v>0</v>
      </c>
      <c r="N25" s="171" t="s">
        <v>233</v>
      </c>
      <c r="O25" s="173">
        <f t="shared" ref="O25:O28" si="6">L25+M25</f>
        <v>0</v>
      </c>
    </row>
    <row r="26" spans="1:15">
      <c r="A26" s="169">
        <v>3</v>
      </c>
      <c r="B26" s="170" t="s">
        <v>214</v>
      </c>
      <c r="C26" s="170" t="s">
        <v>138</v>
      </c>
      <c r="D26" s="171" t="s">
        <v>139</v>
      </c>
      <c r="E26" s="171" t="s">
        <v>233</v>
      </c>
      <c r="F26" s="172">
        <f>'PSED &amp; HED'!J7+'PSED &amp; HED'!J97</f>
        <v>0</v>
      </c>
      <c r="G26" s="186">
        <f>'PSED &amp; HED'!J50+'PSED &amp; HED'!J176</f>
        <v>0</v>
      </c>
      <c r="H26" s="171" t="s">
        <v>233</v>
      </c>
      <c r="I26" s="172">
        <f>'PSED &amp; HED'!J44+'PSED &amp; HED'!J166</f>
        <v>0</v>
      </c>
      <c r="J26" s="186">
        <f>'PSED &amp; HED'!J87+'PSED &amp; HED'!J245</f>
        <v>0</v>
      </c>
      <c r="K26" s="171" t="s">
        <v>233</v>
      </c>
      <c r="L26" s="172">
        <f t="shared" si="4"/>
        <v>0</v>
      </c>
      <c r="M26" s="174">
        <f t="shared" si="5"/>
        <v>0</v>
      </c>
      <c r="N26" s="171" t="s">
        <v>233</v>
      </c>
      <c r="O26" s="173">
        <f t="shared" si="6"/>
        <v>0</v>
      </c>
    </row>
    <row r="27" spans="1:15">
      <c r="A27" s="169">
        <v>4</v>
      </c>
      <c r="B27" s="170" t="s">
        <v>215</v>
      </c>
      <c r="C27" s="170" t="s">
        <v>141</v>
      </c>
      <c r="D27" s="171" t="s">
        <v>142</v>
      </c>
      <c r="E27" s="171" t="s">
        <v>233</v>
      </c>
      <c r="F27" s="172">
        <f>'AED-1 &amp; AED-2'!J7+'AED-1 &amp; AED-2'!J97</f>
        <v>0</v>
      </c>
      <c r="G27" s="186">
        <f>'AED-1 &amp; AED-2'!J50+'AED-1 &amp; AED-2'!J176</f>
        <v>0</v>
      </c>
      <c r="H27" s="171" t="s">
        <v>233</v>
      </c>
      <c r="I27" s="172">
        <f>'AED-1 &amp; AED-2'!J44+'AED-1 &amp; AED-2'!J166</f>
        <v>0</v>
      </c>
      <c r="J27" s="186">
        <f>'AED-1 &amp; AED-2'!J87+'AED-1 &amp; AED-2'!J245</f>
        <v>0</v>
      </c>
      <c r="K27" s="171" t="s">
        <v>233</v>
      </c>
      <c r="L27" s="172">
        <f t="shared" si="4"/>
        <v>0</v>
      </c>
      <c r="M27" s="174">
        <f t="shared" si="5"/>
        <v>0</v>
      </c>
      <c r="N27" s="171" t="s">
        <v>233</v>
      </c>
      <c r="O27" s="173">
        <f t="shared" si="6"/>
        <v>0</v>
      </c>
    </row>
    <row r="28" spans="1:15">
      <c r="A28" s="169">
        <v>5</v>
      </c>
      <c r="B28" s="170" t="s">
        <v>216</v>
      </c>
      <c r="C28" s="170" t="s">
        <v>144</v>
      </c>
      <c r="D28" s="171" t="s">
        <v>145</v>
      </c>
      <c r="E28" s="171" t="s">
        <v>233</v>
      </c>
      <c r="F28" s="172">
        <f>'GSED &amp; PKED'!J7+'GSED &amp; PKED'!J96</f>
        <v>0</v>
      </c>
      <c r="G28" s="186">
        <f>'GSED &amp; PKED'!J49+'GSED &amp; PKED'!J175</f>
        <v>0</v>
      </c>
      <c r="H28" s="171" t="s">
        <v>233</v>
      </c>
      <c r="I28" s="172">
        <f>'GSED &amp; PKED'!J43+'GSED &amp; PKED'!J165</f>
        <v>0</v>
      </c>
      <c r="J28" s="186">
        <f>'GSED &amp; PKED'!J86+'GSED &amp; PKED'!J244</f>
        <v>0</v>
      </c>
      <c r="K28" s="171" t="s">
        <v>233</v>
      </c>
      <c r="L28" s="172">
        <f t="shared" si="4"/>
        <v>0</v>
      </c>
      <c r="M28" s="174">
        <f t="shared" si="5"/>
        <v>0</v>
      </c>
      <c r="N28" s="171" t="s">
        <v>233</v>
      </c>
      <c r="O28" s="173">
        <f t="shared" si="6"/>
        <v>0</v>
      </c>
    </row>
    <row r="29" spans="1:15">
      <c r="A29" s="169">
        <v>6</v>
      </c>
      <c r="B29" s="170" t="s">
        <v>217</v>
      </c>
      <c r="C29" s="170" t="s">
        <v>147</v>
      </c>
      <c r="D29" s="171" t="s">
        <v>148</v>
      </c>
      <c r="E29" s="171" t="s">
        <v>149</v>
      </c>
      <c r="F29" s="172">
        <f>'BNED, PED &amp; BOED'!J7+'BNED, PED &amp; BOED'!J140</f>
        <v>0</v>
      </c>
      <c r="G29" s="186">
        <f>'BNED, PED &amp; BOED'!J50+'BNED, PED &amp; BOED'!J219</f>
        <v>0</v>
      </c>
      <c r="H29" s="173">
        <f>'BNED, PED &amp; BOED'!J93+'BNED, PED &amp; BOED'!J298</f>
        <v>0</v>
      </c>
      <c r="I29" s="172">
        <f>'BNED, PED &amp; BOED'!J44+'BNED, PED &amp; BOED'!J209</f>
        <v>0</v>
      </c>
      <c r="J29" s="186">
        <f>'BNED, PED &amp; BOED'!J87+'BNED, PED &amp; BOED'!J288</f>
        <v>0</v>
      </c>
      <c r="K29" s="173">
        <f>'BNED, PED &amp; BOED'!J130:N130+'BNED, PED &amp; BOED'!J367:N367</f>
        <v>0</v>
      </c>
      <c r="L29" s="172">
        <f t="shared" si="4"/>
        <v>0</v>
      </c>
      <c r="M29" s="174">
        <f t="shared" si="5"/>
        <v>0</v>
      </c>
      <c r="N29" s="187">
        <f>H29+K29</f>
        <v>0</v>
      </c>
      <c r="O29" s="173">
        <f>L29+M29+N29</f>
        <v>0</v>
      </c>
    </row>
    <row r="30" spans="1:15">
      <c r="A30" s="169">
        <v>7</v>
      </c>
      <c r="B30" s="170" t="s">
        <v>218</v>
      </c>
      <c r="C30" s="170" t="s">
        <v>151</v>
      </c>
      <c r="D30" s="171" t="s">
        <v>152</v>
      </c>
      <c r="E30" s="171" t="s">
        <v>233</v>
      </c>
      <c r="F30" s="172">
        <f>'RED &amp; GED'!J7+'RED &amp; GED'!J97</f>
        <v>0</v>
      </c>
      <c r="G30" s="186">
        <f>'RED &amp; GED'!J50+'RED &amp; GED'!J176</f>
        <v>0</v>
      </c>
      <c r="H30" s="171" t="s">
        <v>233</v>
      </c>
      <c r="I30" s="172">
        <f>'RED &amp; GED'!J44+'RED &amp; GED'!J166</f>
        <v>0</v>
      </c>
      <c r="J30" s="186">
        <f>'RED &amp; GED'!J87+'RED &amp; GED'!J245</f>
        <v>0</v>
      </c>
      <c r="K30" s="171" t="s">
        <v>233</v>
      </c>
      <c r="L30" s="172">
        <f t="shared" si="4"/>
        <v>0</v>
      </c>
      <c r="M30" s="174">
        <f t="shared" si="5"/>
        <v>0</v>
      </c>
      <c r="N30" s="171" t="s">
        <v>233</v>
      </c>
      <c r="O30" s="173">
        <f t="shared" ref="O30:O32" si="7">L30+M30</f>
        <v>0</v>
      </c>
    </row>
    <row r="31" spans="1:15">
      <c r="A31" s="169">
        <v>8</v>
      </c>
      <c r="B31" s="170" t="s">
        <v>219</v>
      </c>
      <c r="C31" s="170" t="s">
        <v>154</v>
      </c>
      <c r="D31" s="171" t="s">
        <v>155</v>
      </c>
      <c r="E31" s="171" t="s">
        <v>233</v>
      </c>
      <c r="F31" s="172">
        <f>'JED &amp; MED'!J7+'JED &amp; MED'!J97</f>
        <v>0</v>
      </c>
      <c r="G31" s="186">
        <f>'JED &amp; MED'!J50+'JED &amp; MED'!J176</f>
        <v>0</v>
      </c>
      <c r="H31" s="171" t="s">
        <v>233</v>
      </c>
      <c r="I31" s="172">
        <f>'JED &amp; MED'!J44+'JED &amp; MED'!J166</f>
        <v>0</v>
      </c>
      <c r="J31" s="186">
        <f>'JED &amp; MED'!J87+'JED &amp; MED'!J245</f>
        <v>0</v>
      </c>
      <c r="K31" s="171" t="s">
        <v>233</v>
      </c>
      <c r="L31" s="172">
        <f t="shared" si="4"/>
        <v>0</v>
      </c>
      <c r="M31" s="174">
        <f t="shared" si="5"/>
        <v>0</v>
      </c>
      <c r="N31" s="171" t="s">
        <v>233</v>
      </c>
      <c r="O31" s="173">
        <f t="shared" si="7"/>
        <v>0</v>
      </c>
    </row>
    <row r="32" spans="1:15">
      <c r="A32" s="169">
        <v>9</v>
      </c>
      <c r="B32" s="170" t="s">
        <v>220</v>
      </c>
      <c r="C32" s="170" t="s">
        <v>157</v>
      </c>
      <c r="D32" s="171" t="s">
        <v>158</v>
      </c>
      <c r="E32" s="171" t="s">
        <v>233</v>
      </c>
      <c r="F32" s="172">
        <f>'KED &amp; NED'!J7+'KED &amp; NED'!J97</f>
        <v>0</v>
      </c>
      <c r="G32" s="186">
        <f>'KED &amp; NED'!J50+'KED &amp; NED'!J176</f>
        <v>0</v>
      </c>
      <c r="H32" s="171" t="s">
        <v>233</v>
      </c>
      <c r="I32" s="172">
        <f>'KED &amp; NED'!J44+'KED &amp; NED'!J166</f>
        <v>0</v>
      </c>
      <c r="J32" s="186">
        <f>'KED &amp; NED'!J87+'KED &amp; NED'!J245</f>
        <v>0</v>
      </c>
      <c r="K32" s="171" t="s">
        <v>233</v>
      </c>
      <c r="L32" s="172">
        <f t="shared" si="4"/>
        <v>0</v>
      </c>
      <c r="M32" s="174">
        <f t="shared" si="5"/>
        <v>0</v>
      </c>
      <c r="N32" s="171" t="s">
        <v>233</v>
      </c>
      <c r="O32" s="173">
        <f t="shared" si="7"/>
        <v>0</v>
      </c>
    </row>
    <row r="33" spans="1:15" ht="15.75" thickBot="1">
      <c r="A33" s="176"/>
      <c r="B33" s="177"/>
      <c r="C33" s="177"/>
      <c r="D33" s="188"/>
      <c r="E33" s="178" t="s">
        <v>197</v>
      </c>
      <c r="F33" s="179">
        <f>SUM(F24:F32)</f>
        <v>0</v>
      </c>
      <c r="G33" s="179">
        <f t="shared" ref="G33" si="8">SUM(G24:G32)</f>
        <v>0</v>
      </c>
      <c r="H33" s="179">
        <f t="shared" ref="H33" si="9">SUM(H24:H32)</f>
        <v>0</v>
      </c>
      <c r="I33" s="179">
        <f t="shared" ref="I33" si="10">SUM(I24:I32)</f>
        <v>0</v>
      </c>
      <c r="J33" s="179">
        <f t="shared" ref="J33" si="11">SUM(J24:J32)</f>
        <v>0</v>
      </c>
      <c r="K33" s="179">
        <f t="shared" ref="K33" si="12">SUM(K24:K32)</f>
        <v>0</v>
      </c>
      <c r="L33" s="179">
        <f t="shared" ref="L33" si="13">SUM(L24:L32)</f>
        <v>0</v>
      </c>
      <c r="M33" s="179">
        <f t="shared" ref="M33" si="14">SUM(M24:M32)</f>
        <v>0</v>
      </c>
      <c r="N33" s="179">
        <f t="shared" ref="N33" si="15">SUM(N24:N32)</f>
        <v>0</v>
      </c>
      <c r="O33" s="179">
        <f t="shared" ref="O33" si="16">SUM(O24:O32)</f>
        <v>0</v>
      </c>
    </row>
    <row r="34" spans="1:15" ht="15.75" thickBot="1"/>
    <row r="35" spans="1:15" ht="16.5" thickBot="1">
      <c r="A35" s="240" t="s">
        <v>235</v>
      </c>
      <c r="B35" s="241"/>
      <c r="C35" s="241"/>
      <c r="D35" s="241"/>
      <c r="E35" s="241"/>
      <c r="F35" s="241"/>
      <c r="G35" s="241"/>
      <c r="H35" s="241"/>
      <c r="I35" s="241"/>
      <c r="J35" s="241"/>
      <c r="K35" s="241"/>
      <c r="L35" s="241"/>
      <c r="M35" s="241"/>
      <c r="N35" s="241"/>
      <c r="O35" s="241"/>
    </row>
    <row r="36" spans="1:15" ht="36" customHeight="1">
      <c r="A36" s="242" t="s">
        <v>186</v>
      </c>
      <c r="B36" s="245" t="s">
        <v>187</v>
      </c>
      <c r="C36" s="245"/>
      <c r="D36" s="246"/>
      <c r="E36" s="247"/>
      <c r="F36" s="248" t="s">
        <v>224</v>
      </c>
      <c r="G36" s="249"/>
      <c r="H36" s="247"/>
      <c r="I36" s="248" t="s">
        <v>225</v>
      </c>
      <c r="J36" s="249"/>
      <c r="K36" s="247"/>
      <c r="L36" s="248" t="s">
        <v>227</v>
      </c>
      <c r="M36" s="245"/>
      <c r="N36" s="246"/>
      <c r="O36" s="247"/>
    </row>
    <row r="37" spans="1:15">
      <c r="A37" s="243"/>
      <c r="B37" s="236" t="s">
        <v>188</v>
      </c>
      <c r="C37" s="236" t="s">
        <v>189</v>
      </c>
      <c r="D37" s="238" t="s">
        <v>190</v>
      </c>
      <c r="E37" s="238" t="s">
        <v>226</v>
      </c>
      <c r="F37" s="166" t="s">
        <v>189</v>
      </c>
      <c r="G37" s="167" t="s">
        <v>190</v>
      </c>
      <c r="H37" s="167" t="s">
        <v>226</v>
      </c>
      <c r="I37" s="166" t="s">
        <v>189</v>
      </c>
      <c r="J37" s="167" t="s">
        <v>190</v>
      </c>
      <c r="K37" s="167" t="s">
        <v>226</v>
      </c>
      <c r="L37" s="166" t="s">
        <v>189</v>
      </c>
      <c r="M37" s="168" t="s">
        <v>190</v>
      </c>
      <c r="N37" s="168" t="s">
        <v>226</v>
      </c>
      <c r="O37" s="168" t="s">
        <v>228</v>
      </c>
    </row>
    <row r="38" spans="1:15">
      <c r="A38" s="244"/>
      <c r="B38" s="250"/>
      <c r="C38" s="237"/>
      <c r="D38" s="239"/>
      <c r="E38" s="239"/>
      <c r="F38" s="166" t="s">
        <v>191</v>
      </c>
      <c r="G38" s="167" t="s">
        <v>192</v>
      </c>
      <c r="H38" s="167" t="s">
        <v>193</v>
      </c>
      <c r="I38" s="166" t="s">
        <v>194</v>
      </c>
      <c r="J38" s="167" t="s">
        <v>195</v>
      </c>
      <c r="K38" s="167" t="s">
        <v>196</v>
      </c>
      <c r="L38" s="166" t="s">
        <v>229</v>
      </c>
      <c r="M38" s="168" t="s">
        <v>230</v>
      </c>
      <c r="N38" s="167" t="s">
        <v>231</v>
      </c>
      <c r="O38" s="167" t="s">
        <v>232</v>
      </c>
    </row>
    <row r="39" spans="1:15">
      <c r="A39" s="169">
        <v>1</v>
      </c>
      <c r="B39" s="170" t="s">
        <v>212</v>
      </c>
      <c r="C39" s="170" t="s">
        <v>129</v>
      </c>
      <c r="D39" s="171" t="s">
        <v>130</v>
      </c>
      <c r="E39" s="171" t="s">
        <v>233</v>
      </c>
      <c r="F39" s="172">
        <f>'BED-1 &amp; BED-2'!O7+'BED-1 &amp; BED-2'!O97</f>
        <v>0</v>
      </c>
      <c r="G39" s="186">
        <f>'BED-1 &amp; BED-2'!O50+'BED-1 &amp; BED-2'!O176</f>
        <v>0</v>
      </c>
      <c r="H39" s="171" t="s">
        <v>233</v>
      </c>
      <c r="I39" s="172">
        <f>'BED-1 &amp; BED-2'!O44+'BED-1 &amp; BED-2'!O166</f>
        <v>0</v>
      </c>
      <c r="J39" s="186">
        <f>'BED-1 &amp; BED-2'!O87+'BED-1 &amp; BED-2'!O245</f>
        <v>0</v>
      </c>
      <c r="K39" s="171" t="s">
        <v>233</v>
      </c>
      <c r="L39" s="172">
        <f>F39+I39</f>
        <v>0</v>
      </c>
      <c r="M39" s="174">
        <f>G39+J39</f>
        <v>0</v>
      </c>
      <c r="N39" s="171" t="s">
        <v>233</v>
      </c>
      <c r="O39" s="173">
        <f>L39+M39</f>
        <v>0</v>
      </c>
    </row>
    <row r="40" spans="1:15">
      <c r="A40" s="169">
        <v>2</v>
      </c>
      <c r="B40" s="170" t="s">
        <v>213</v>
      </c>
      <c r="C40" s="170" t="s">
        <v>134</v>
      </c>
      <c r="D40" s="171" t="s">
        <v>135</v>
      </c>
      <c r="E40" s="171" t="s">
        <v>233</v>
      </c>
      <c r="F40" s="172">
        <f>'BED-3 &amp; GNED'!O7+'BED-3 &amp; GNED'!O97</f>
        <v>0</v>
      </c>
      <c r="G40" s="186">
        <f>'BED-3 &amp; GNED'!O50+'BED-3 &amp; GNED'!O176</f>
        <v>0</v>
      </c>
      <c r="H40" s="171" t="s">
        <v>233</v>
      </c>
      <c r="I40" s="172">
        <f>'BED-3 &amp; GNED'!O44+'BED-3 &amp; GNED'!O166</f>
        <v>0</v>
      </c>
      <c r="J40" s="186">
        <f>'BED-3 &amp; GNED'!O87+'BED-3 &amp; GNED'!O245</f>
        <v>0</v>
      </c>
      <c r="K40" s="171" t="s">
        <v>233</v>
      </c>
      <c r="L40" s="172">
        <f t="shared" ref="L40:L47" si="17">F40+I40</f>
        <v>0</v>
      </c>
      <c r="M40" s="174">
        <f t="shared" ref="M40:M47" si="18">G40+J40</f>
        <v>0</v>
      </c>
      <c r="N40" s="171" t="s">
        <v>233</v>
      </c>
      <c r="O40" s="173">
        <f t="shared" ref="O40:O43" si="19">L40+M40</f>
        <v>0</v>
      </c>
    </row>
    <row r="41" spans="1:15">
      <c r="A41" s="169">
        <v>3</v>
      </c>
      <c r="B41" s="170" t="s">
        <v>214</v>
      </c>
      <c r="C41" s="170" t="s">
        <v>138</v>
      </c>
      <c r="D41" s="171" t="s">
        <v>139</v>
      </c>
      <c r="E41" s="171" t="s">
        <v>233</v>
      </c>
      <c r="F41" s="172">
        <f>'PSED &amp; HED'!O7+'PSED &amp; HED'!O97</f>
        <v>0</v>
      </c>
      <c r="G41" s="186">
        <f>'PSED &amp; HED'!O50+'PSED &amp; HED'!O176</f>
        <v>0</v>
      </c>
      <c r="H41" s="171" t="s">
        <v>233</v>
      </c>
      <c r="I41" s="172">
        <f>'PSED &amp; HED'!O44+'PSED &amp; HED'!O166</f>
        <v>0</v>
      </c>
      <c r="J41" s="186">
        <f>'PSED &amp; HED'!O87+'PSED &amp; HED'!O245</f>
        <v>0</v>
      </c>
      <c r="K41" s="171" t="s">
        <v>233</v>
      </c>
      <c r="L41" s="172">
        <f t="shared" si="17"/>
        <v>0</v>
      </c>
      <c r="M41" s="174">
        <f t="shared" si="18"/>
        <v>0</v>
      </c>
      <c r="N41" s="171" t="s">
        <v>233</v>
      </c>
      <c r="O41" s="173">
        <f t="shared" si="19"/>
        <v>0</v>
      </c>
    </row>
    <row r="42" spans="1:15">
      <c r="A42" s="169">
        <v>4</v>
      </c>
      <c r="B42" s="170" t="s">
        <v>215</v>
      </c>
      <c r="C42" s="170" t="s">
        <v>141</v>
      </c>
      <c r="D42" s="171" t="s">
        <v>142</v>
      </c>
      <c r="E42" s="171" t="s">
        <v>233</v>
      </c>
      <c r="F42" s="172">
        <f>'AED-1 &amp; AED-2'!O7+'AED-1 &amp; AED-2'!O97</f>
        <v>0</v>
      </c>
      <c r="G42" s="186">
        <f>'AED-1 &amp; AED-2'!O50+'AED-1 &amp; AED-2'!O176</f>
        <v>0</v>
      </c>
      <c r="H42" s="171" t="s">
        <v>233</v>
      </c>
      <c r="I42" s="172">
        <f>'AED-1 &amp; AED-2'!O44+'AED-1 &amp; AED-2'!O166</f>
        <v>0</v>
      </c>
      <c r="J42" s="186">
        <f>'AED-1 &amp; AED-2'!O87+'AED-1 &amp; AED-2'!O245</f>
        <v>0</v>
      </c>
      <c r="K42" s="171" t="s">
        <v>233</v>
      </c>
      <c r="L42" s="172">
        <f t="shared" si="17"/>
        <v>0</v>
      </c>
      <c r="M42" s="174">
        <f t="shared" si="18"/>
        <v>0</v>
      </c>
      <c r="N42" s="171" t="s">
        <v>233</v>
      </c>
      <c r="O42" s="173">
        <f t="shared" si="19"/>
        <v>0</v>
      </c>
    </row>
    <row r="43" spans="1:15">
      <c r="A43" s="169">
        <v>5</v>
      </c>
      <c r="B43" s="170" t="s">
        <v>216</v>
      </c>
      <c r="C43" s="170" t="s">
        <v>144</v>
      </c>
      <c r="D43" s="171" t="s">
        <v>145</v>
      </c>
      <c r="E43" s="171" t="s">
        <v>233</v>
      </c>
      <c r="F43" s="172">
        <f>'GSED &amp; PKED'!O7+'GSED &amp; PKED'!O96</f>
        <v>0</v>
      </c>
      <c r="G43" s="186">
        <f>'GSED &amp; PKED'!O49+'GSED &amp; PKED'!O175</f>
        <v>0</v>
      </c>
      <c r="H43" s="171" t="s">
        <v>233</v>
      </c>
      <c r="I43" s="172">
        <f>'GSED &amp; PKED'!O43+'GSED &amp; PKED'!O165</f>
        <v>0</v>
      </c>
      <c r="J43" s="186">
        <f>'GSED &amp; PKED'!O86+'GSED &amp; PKED'!O244</f>
        <v>0</v>
      </c>
      <c r="K43" s="171" t="s">
        <v>233</v>
      </c>
      <c r="L43" s="172">
        <f t="shared" si="17"/>
        <v>0</v>
      </c>
      <c r="M43" s="174">
        <f t="shared" si="18"/>
        <v>0</v>
      </c>
      <c r="N43" s="171" t="s">
        <v>233</v>
      </c>
      <c r="O43" s="173">
        <f t="shared" si="19"/>
        <v>0</v>
      </c>
    </row>
    <row r="44" spans="1:15">
      <c r="A44" s="169">
        <v>6</v>
      </c>
      <c r="B44" s="170" t="s">
        <v>217</v>
      </c>
      <c r="C44" s="170" t="s">
        <v>147</v>
      </c>
      <c r="D44" s="171" t="s">
        <v>148</v>
      </c>
      <c r="E44" s="171" t="s">
        <v>149</v>
      </c>
      <c r="F44" s="172">
        <f>'BNED, PED &amp; BOED'!O7+'BNED, PED &amp; BOED'!O140</f>
        <v>0</v>
      </c>
      <c r="G44" s="186">
        <f>'BNED, PED &amp; BOED'!O50+'BNED, PED &amp; BOED'!O219</f>
        <v>0</v>
      </c>
      <c r="H44" s="173">
        <f>'BNED, PED &amp; BOED'!O93+'BNED, PED &amp; BOED'!O298</f>
        <v>0</v>
      </c>
      <c r="I44" s="172">
        <f>'BNED, PED &amp; BOED'!O44+'BNED, PED &amp; BOED'!O209</f>
        <v>0</v>
      </c>
      <c r="J44" s="186">
        <f>'BNED, PED &amp; BOED'!O87+'BNED, PED &amp; BOED'!O288</f>
        <v>0</v>
      </c>
      <c r="K44" s="173">
        <f>'BNED, PED &amp; BOED'!O130+'BNED, PED &amp; BOED'!O367</f>
        <v>0</v>
      </c>
      <c r="L44" s="172">
        <f t="shared" si="17"/>
        <v>0</v>
      </c>
      <c r="M44" s="174">
        <f t="shared" si="18"/>
        <v>0</v>
      </c>
      <c r="N44" s="187">
        <f>H44+K44</f>
        <v>0</v>
      </c>
      <c r="O44" s="173">
        <f>L44+M44+N44</f>
        <v>0</v>
      </c>
    </row>
    <row r="45" spans="1:15">
      <c r="A45" s="169">
        <v>7</v>
      </c>
      <c r="B45" s="170" t="s">
        <v>218</v>
      </c>
      <c r="C45" s="170" t="s">
        <v>151</v>
      </c>
      <c r="D45" s="171" t="s">
        <v>152</v>
      </c>
      <c r="E45" s="171" t="s">
        <v>233</v>
      </c>
      <c r="F45" s="172">
        <f>'RED &amp; GED'!O7+'RED &amp; GED'!O97</f>
        <v>0</v>
      </c>
      <c r="G45" s="186">
        <f>'RED &amp; GED'!O50+'RED &amp; GED'!O176</f>
        <v>0</v>
      </c>
      <c r="H45" s="171" t="s">
        <v>233</v>
      </c>
      <c r="I45" s="172">
        <f>'RED &amp; GED'!O44+'RED &amp; GED'!O166</f>
        <v>0</v>
      </c>
      <c r="J45" s="186">
        <f>'RED &amp; GED'!O87+'RED &amp; GED'!O245</f>
        <v>0</v>
      </c>
      <c r="K45" s="171" t="s">
        <v>233</v>
      </c>
      <c r="L45" s="172">
        <f t="shared" si="17"/>
        <v>0</v>
      </c>
      <c r="M45" s="174">
        <f t="shared" si="18"/>
        <v>0</v>
      </c>
      <c r="N45" s="171" t="s">
        <v>233</v>
      </c>
      <c r="O45" s="173">
        <f t="shared" ref="O45:O47" si="20">L45+M45</f>
        <v>0</v>
      </c>
    </row>
    <row r="46" spans="1:15">
      <c r="A46" s="169">
        <v>8</v>
      </c>
      <c r="B46" s="170" t="s">
        <v>219</v>
      </c>
      <c r="C46" s="170" t="s">
        <v>154</v>
      </c>
      <c r="D46" s="171" t="s">
        <v>155</v>
      </c>
      <c r="E46" s="171" t="s">
        <v>233</v>
      </c>
      <c r="F46" s="172">
        <f>'JED &amp; MED'!O7+'JED &amp; MED'!O97</f>
        <v>0</v>
      </c>
      <c r="G46" s="186">
        <f>'JED &amp; MED'!O50+'JED &amp; MED'!O176</f>
        <v>0</v>
      </c>
      <c r="H46" s="171" t="s">
        <v>233</v>
      </c>
      <c r="I46" s="172">
        <f>'JED &amp; MED'!O44+'JED &amp; MED'!O166</f>
        <v>0</v>
      </c>
      <c r="J46" s="186">
        <f>'JED &amp; MED'!O87+'JED &amp; MED'!O245</f>
        <v>0</v>
      </c>
      <c r="K46" s="171" t="s">
        <v>233</v>
      </c>
      <c r="L46" s="172">
        <f t="shared" si="17"/>
        <v>0</v>
      </c>
      <c r="M46" s="174">
        <f t="shared" si="18"/>
        <v>0</v>
      </c>
      <c r="N46" s="171" t="s">
        <v>233</v>
      </c>
      <c r="O46" s="173">
        <f t="shared" si="20"/>
        <v>0</v>
      </c>
    </row>
    <row r="47" spans="1:15">
      <c r="A47" s="169">
        <v>9</v>
      </c>
      <c r="B47" s="170" t="s">
        <v>220</v>
      </c>
      <c r="C47" s="170" t="s">
        <v>157</v>
      </c>
      <c r="D47" s="171" t="s">
        <v>158</v>
      </c>
      <c r="E47" s="171" t="s">
        <v>233</v>
      </c>
      <c r="F47" s="172">
        <f>'KED &amp; NED'!O7+'KED &amp; NED'!O97</f>
        <v>0</v>
      </c>
      <c r="G47" s="186">
        <f>'KED &amp; NED'!O50+'KED &amp; NED'!O176</f>
        <v>0</v>
      </c>
      <c r="H47" s="171" t="s">
        <v>233</v>
      </c>
      <c r="I47" s="172">
        <f>'KED &amp; NED'!O44+'KED &amp; NED'!O166</f>
        <v>0</v>
      </c>
      <c r="J47" s="186">
        <f>'KED &amp; NED'!O87+'KED &amp; NED'!O245</f>
        <v>0</v>
      </c>
      <c r="K47" s="171" t="s">
        <v>233</v>
      </c>
      <c r="L47" s="172">
        <f t="shared" si="17"/>
        <v>0</v>
      </c>
      <c r="M47" s="174">
        <f t="shared" si="18"/>
        <v>0</v>
      </c>
      <c r="N47" s="171" t="s">
        <v>233</v>
      </c>
      <c r="O47" s="173">
        <f t="shared" si="20"/>
        <v>0</v>
      </c>
    </row>
    <row r="48" spans="1:15" ht="15.75" thickBot="1">
      <c r="A48" s="176"/>
      <c r="B48" s="177"/>
      <c r="C48" s="177"/>
      <c r="D48" s="188"/>
      <c r="E48" s="178" t="s">
        <v>197</v>
      </c>
      <c r="F48" s="179">
        <f>SUM(F39:F47)</f>
        <v>0</v>
      </c>
      <c r="G48" s="179">
        <f t="shared" ref="G48" si="21">SUM(G39:G47)</f>
        <v>0</v>
      </c>
      <c r="H48" s="179">
        <f t="shared" ref="H48" si="22">SUM(H39:H47)</f>
        <v>0</v>
      </c>
      <c r="I48" s="179">
        <f t="shared" ref="I48" si="23">SUM(I39:I47)</f>
        <v>0</v>
      </c>
      <c r="J48" s="179">
        <f t="shared" ref="J48" si="24">SUM(J39:J47)</f>
        <v>0</v>
      </c>
      <c r="K48" s="179">
        <f t="shared" ref="K48" si="25">SUM(K39:K47)</f>
        <v>0</v>
      </c>
      <c r="L48" s="179">
        <f t="shared" ref="L48" si="26">SUM(L39:L47)</f>
        <v>0</v>
      </c>
      <c r="M48" s="179">
        <f t="shared" ref="M48" si="27">SUM(M39:M47)</f>
        <v>0</v>
      </c>
      <c r="N48" s="179">
        <f t="shared" ref="N48" si="28">SUM(N39:N47)</f>
        <v>0</v>
      </c>
      <c r="O48" s="179">
        <f t="shared" ref="O48" si="29">SUM(O39:O47)</f>
        <v>0</v>
      </c>
    </row>
  </sheetData>
  <mergeCells count="33">
    <mergeCell ref="A1:O1"/>
    <mergeCell ref="A3:O3"/>
    <mergeCell ref="A4:O4"/>
    <mergeCell ref="A6:A8"/>
    <mergeCell ref="B6:E6"/>
    <mergeCell ref="F6:H6"/>
    <mergeCell ref="I6:K6"/>
    <mergeCell ref="L6:O6"/>
    <mergeCell ref="B7:B8"/>
    <mergeCell ref="C7:C8"/>
    <mergeCell ref="E7:E8"/>
    <mergeCell ref="A5:O5"/>
    <mergeCell ref="D7:D8"/>
    <mergeCell ref="A20:O20"/>
    <mergeCell ref="A21:A23"/>
    <mergeCell ref="B21:E21"/>
    <mergeCell ref="F21:H21"/>
    <mergeCell ref="I21:K21"/>
    <mergeCell ref="L21:O21"/>
    <mergeCell ref="B22:B23"/>
    <mergeCell ref="C37:C38"/>
    <mergeCell ref="D37:D38"/>
    <mergeCell ref="E37:E38"/>
    <mergeCell ref="C22:C23"/>
    <mergeCell ref="D22:D23"/>
    <mergeCell ref="E22:E23"/>
    <mergeCell ref="A35:O35"/>
    <mergeCell ref="A36:A38"/>
    <mergeCell ref="B36:E36"/>
    <mergeCell ref="F36:H36"/>
    <mergeCell ref="I36:K36"/>
    <mergeCell ref="L36:O36"/>
    <mergeCell ref="B37:B3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69974-F4AD-41B2-8199-94E054E96417}">
  <dimension ref="A1:Z66"/>
  <sheetViews>
    <sheetView topLeftCell="H1" zoomScale="85" zoomScaleNormal="85" workbookViewId="0">
      <selection activeCell="K6" sqref="K6"/>
    </sheetView>
  </sheetViews>
  <sheetFormatPr defaultRowHeight="15"/>
  <cols>
    <col min="1" max="1" width="5.5703125" style="180" bestFit="1" customWidth="1"/>
    <col min="2" max="2" width="9.140625" style="164"/>
    <col min="3" max="3" width="14.28515625" style="164" bestFit="1" customWidth="1"/>
    <col min="4" max="4" width="10.85546875" style="164" bestFit="1" customWidth="1"/>
    <col min="5" max="5" width="13.85546875" style="164" bestFit="1" customWidth="1"/>
    <col min="6" max="6" width="14.42578125" style="164" bestFit="1" customWidth="1"/>
    <col min="7" max="7" width="22.85546875" style="164" customWidth="1"/>
    <col min="8" max="8" width="14" style="164" customWidth="1"/>
    <col min="9" max="9" width="4" style="164" customWidth="1"/>
    <col min="10" max="10" width="5.5703125" style="180" bestFit="1" customWidth="1"/>
    <col min="11" max="11" width="9.140625" style="164"/>
    <col min="12" max="12" width="14.28515625" style="164" bestFit="1" customWidth="1"/>
    <col min="13" max="13" width="10.85546875" style="164" bestFit="1" customWidth="1"/>
    <col min="14" max="14" width="13.85546875" style="164" bestFit="1" customWidth="1"/>
    <col min="15" max="15" width="14.42578125" style="164" bestFit="1" customWidth="1"/>
    <col min="16" max="16" width="22.85546875" style="164" customWidth="1"/>
    <col min="17" max="17" width="15" style="164" customWidth="1"/>
    <col min="18" max="18" width="4" style="164" customWidth="1"/>
    <col min="19" max="19" width="5.5703125" style="180" bestFit="1" customWidth="1"/>
    <col min="20" max="20" width="9.140625" style="164"/>
    <col min="21" max="21" width="14.28515625" style="164" bestFit="1" customWidth="1"/>
    <col min="22" max="22" width="10.85546875" style="164" bestFit="1" customWidth="1"/>
    <col min="23" max="23" width="13.85546875" style="164" bestFit="1" customWidth="1"/>
    <col min="24" max="24" width="14.42578125" style="164" bestFit="1" customWidth="1"/>
    <col min="25" max="25" width="22.85546875" style="164" customWidth="1"/>
    <col min="26" max="26" width="14.85546875" style="164" customWidth="1"/>
    <col min="27" max="16384" width="9.140625" style="164"/>
  </cols>
  <sheetData>
    <row r="1" spans="1:26" ht="16.5" customHeight="1">
      <c r="A1" s="256" t="s">
        <v>237</v>
      </c>
      <c r="B1" s="256"/>
      <c r="C1" s="256"/>
      <c r="D1" s="256"/>
      <c r="E1" s="256"/>
      <c r="F1" s="256"/>
      <c r="G1" s="256"/>
      <c r="H1" s="256"/>
      <c r="I1" s="256"/>
      <c r="J1" s="256"/>
      <c r="K1" s="256"/>
      <c r="L1" s="256"/>
      <c r="M1" s="256"/>
      <c r="N1" s="256"/>
      <c r="O1" s="256"/>
      <c r="P1" s="256"/>
      <c r="Q1" s="256"/>
      <c r="R1" s="256"/>
      <c r="S1" s="256"/>
      <c r="T1" s="256"/>
      <c r="U1" s="256"/>
      <c r="V1" s="256"/>
      <c r="W1" s="256"/>
      <c r="X1" s="256"/>
      <c r="Y1" s="256"/>
      <c r="Z1" s="256"/>
    </row>
    <row r="2" spans="1:26" s="190" customFormat="1" ht="15.75" customHeight="1">
      <c r="A2" s="191"/>
      <c r="B2" s="191"/>
      <c r="C2" s="191"/>
      <c r="D2" s="191"/>
      <c r="E2" s="191"/>
      <c r="F2" s="191"/>
      <c r="G2" s="191"/>
      <c r="H2" s="191"/>
      <c r="I2" s="191"/>
      <c r="J2" s="191"/>
      <c r="K2" s="191"/>
      <c r="L2" s="191"/>
      <c r="M2" s="191"/>
      <c r="N2" s="191"/>
      <c r="O2" s="191"/>
    </row>
    <row r="3" spans="1:26" ht="18.75">
      <c r="A3" s="257" t="s">
        <v>209</v>
      </c>
      <c r="B3" s="257"/>
      <c r="C3" s="257"/>
      <c r="D3" s="257"/>
      <c r="E3" s="257"/>
      <c r="F3" s="257"/>
      <c r="G3" s="257"/>
      <c r="H3" s="257"/>
      <c r="J3" s="257" t="s">
        <v>210</v>
      </c>
      <c r="K3" s="257"/>
      <c r="L3" s="257"/>
      <c r="M3" s="257"/>
      <c r="N3" s="257"/>
      <c r="O3" s="257"/>
      <c r="P3" s="257"/>
      <c r="Q3" s="257"/>
      <c r="S3" s="257" t="s">
        <v>211</v>
      </c>
      <c r="T3" s="257"/>
      <c r="U3" s="257"/>
      <c r="V3" s="257"/>
      <c r="W3" s="257"/>
      <c r="X3" s="257"/>
      <c r="Y3" s="257"/>
      <c r="Z3" s="257"/>
    </row>
    <row r="4" spans="1:26" ht="18.75">
      <c r="A4" s="258" t="s">
        <v>198</v>
      </c>
      <c r="B4" s="258"/>
      <c r="C4" s="258"/>
      <c r="D4" s="258"/>
      <c r="E4" s="258"/>
      <c r="F4" s="258"/>
      <c r="G4" s="258"/>
      <c r="H4" s="258"/>
      <c r="J4" s="258" t="s">
        <v>198</v>
      </c>
      <c r="K4" s="258"/>
      <c r="L4" s="258"/>
      <c r="M4" s="258"/>
      <c r="N4" s="258"/>
      <c r="O4" s="258"/>
      <c r="P4" s="258"/>
      <c r="Q4" s="258"/>
      <c r="S4" s="258" t="s">
        <v>198</v>
      </c>
      <c r="T4" s="258"/>
      <c r="U4" s="258"/>
      <c r="V4" s="258"/>
      <c r="W4" s="258"/>
      <c r="X4" s="258"/>
      <c r="Y4" s="258"/>
      <c r="Z4" s="258"/>
    </row>
    <row r="5" spans="1:26" ht="45">
      <c r="A5" s="181" t="s">
        <v>199</v>
      </c>
      <c r="B5" s="181" t="s">
        <v>128</v>
      </c>
      <c r="C5" s="182" t="s">
        <v>200</v>
      </c>
      <c r="D5" s="182" t="s">
        <v>201</v>
      </c>
      <c r="E5" s="182" t="s">
        <v>202</v>
      </c>
      <c r="F5" s="182" t="s">
        <v>203</v>
      </c>
      <c r="G5" s="182" t="s">
        <v>204</v>
      </c>
      <c r="H5" s="182" t="s">
        <v>205</v>
      </c>
      <c r="J5" s="181" t="s">
        <v>199</v>
      </c>
      <c r="K5" s="181" t="s">
        <v>128</v>
      </c>
      <c r="L5" s="182" t="s">
        <v>200</v>
      </c>
      <c r="M5" s="182" t="s">
        <v>201</v>
      </c>
      <c r="N5" s="182" t="s">
        <v>202</v>
      </c>
      <c r="O5" s="182" t="s">
        <v>203</v>
      </c>
      <c r="P5" s="182" t="s">
        <v>204</v>
      </c>
      <c r="Q5" s="182" t="s">
        <v>205</v>
      </c>
      <c r="S5" s="181" t="s">
        <v>199</v>
      </c>
      <c r="T5" s="181" t="s">
        <v>128</v>
      </c>
      <c r="U5" s="182" t="s">
        <v>200</v>
      </c>
      <c r="V5" s="182" t="s">
        <v>201</v>
      </c>
      <c r="W5" s="182" t="s">
        <v>202</v>
      </c>
      <c r="X5" s="182" t="s">
        <v>203</v>
      </c>
      <c r="Y5" s="182" t="s">
        <v>204</v>
      </c>
      <c r="Z5" s="182" t="s">
        <v>205</v>
      </c>
    </row>
    <row r="6" spans="1:26">
      <c r="A6" s="183">
        <v>1</v>
      </c>
      <c r="B6" s="184" t="s">
        <v>129</v>
      </c>
      <c r="C6" s="185">
        <v>0</v>
      </c>
      <c r="D6" s="185">
        <v>0</v>
      </c>
      <c r="E6" s="185">
        <v>0</v>
      </c>
      <c r="F6" s="185">
        <v>0</v>
      </c>
      <c r="G6" s="185">
        <v>0</v>
      </c>
      <c r="H6" s="185">
        <f>SUM(C6:G6)</f>
        <v>0</v>
      </c>
      <c r="J6" s="183">
        <v>1</v>
      </c>
      <c r="K6" s="184" t="s">
        <v>129</v>
      </c>
      <c r="L6" s="185">
        <v>0</v>
      </c>
      <c r="M6" s="185">
        <v>0</v>
      </c>
      <c r="N6" s="185">
        <v>0</v>
      </c>
      <c r="O6" s="185">
        <v>0</v>
      </c>
      <c r="P6" s="185">
        <v>0</v>
      </c>
      <c r="Q6" s="185">
        <f>SUM(L6:P6)</f>
        <v>0</v>
      </c>
      <c r="S6" s="183">
        <v>1</v>
      </c>
      <c r="T6" s="184" t="s">
        <v>129</v>
      </c>
      <c r="U6" s="185">
        <v>0</v>
      </c>
      <c r="V6" s="185">
        <v>0</v>
      </c>
      <c r="W6" s="185">
        <v>0</v>
      </c>
      <c r="X6" s="185">
        <v>0</v>
      </c>
      <c r="Y6" s="185">
        <v>0</v>
      </c>
      <c r="Z6" s="185">
        <f>SUM(U6:Y6)</f>
        <v>0</v>
      </c>
    </row>
    <row r="7" spans="1:26">
      <c r="A7" s="183">
        <v>2</v>
      </c>
      <c r="B7" s="184" t="s">
        <v>130</v>
      </c>
      <c r="C7" s="185">
        <v>0</v>
      </c>
      <c r="D7" s="185">
        <v>0</v>
      </c>
      <c r="E7" s="185">
        <v>0</v>
      </c>
      <c r="F7" s="185">
        <v>0</v>
      </c>
      <c r="G7" s="185">
        <v>0</v>
      </c>
      <c r="H7" s="185">
        <f t="shared" ref="H7:H24" si="0">SUM(C7:G7)</f>
        <v>0</v>
      </c>
      <c r="J7" s="183">
        <v>2</v>
      </c>
      <c r="K7" s="184" t="s">
        <v>130</v>
      </c>
      <c r="L7" s="185">
        <v>0</v>
      </c>
      <c r="M7" s="185">
        <v>0</v>
      </c>
      <c r="N7" s="185">
        <v>0</v>
      </c>
      <c r="O7" s="185">
        <v>0</v>
      </c>
      <c r="P7" s="185">
        <v>0</v>
      </c>
      <c r="Q7" s="185">
        <f t="shared" ref="Q7:Q24" si="1">SUM(L7:P7)</f>
        <v>0</v>
      </c>
      <c r="S7" s="183">
        <v>2</v>
      </c>
      <c r="T7" s="184" t="s">
        <v>130</v>
      </c>
      <c r="U7" s="185">
        <v>0</v>
      </c>
      <c r="V7" s="185">
        <v>0</v>
      </c>
      <c r="W7" s="185">
        <v>0</v>
      </c>
      <c r="X7" s="185">
        <v>0</v>
      </c>
      <c r="Y7" s="185">
        <v>0</v>
      </c>
      <c r="Z7" s="185">
        <f t="shared" ref="Z7:Z24" si="2">SUM(U7:Y7)</f>
        <v>0</v>
      </c>
    </row>
    <row r="8" spans="1:26">
      <c r="A8" s="183">
        <v>3</v>
      </c>
      <c r="B8" s="184" t="s">
        <v>134</v>
      </c>
      <c r="C8" s="185">
        <v>0</v>
      </c>
      <c r="D8" s="185">
        <v>0</v>
      </c>
      <c r="E8" s="185">
        <v>0</v>
      </c>
      <c r="F8" s="185">
        <v>0</v>
      </c>
      <c r="G8" s="185">
        <v>0</v>
      </c>
      <c r="H8" s="185">
        <f t="shared" si="0"/>
        <v>0</v>
      </c>
      <c r="J8" s="183">
        <v>3</v>
      </c>
      <c r="K8" s="184" t="s">
        <v>134</v>
      </c>
      <c r="L8" s="185">
        <v>0</v>
      </c>
      <c r="M8" s="185">
        <v>0</v>
      </c>
      <c r="N8" s="185">
        <v>0</v>
      </c>
      <c r="O8" s="185">
        <v>0</v>
      </c>
      <c r="P8" s="185">
        <v>0</v>
      </c>
      <c r="Q8" s="185">
        <f t="shared" si="1"/>
        <v>0</v>
      </c>
      <c r="S8" s="183">
        <v>3</v>
      </c>
      <c r="T8" s="184" t="s">
        <v>134</v>
      </c>
      <c r="U8" s="185">
        <v>0</v>
      </c>
      <c r="V8" s="185">
        <v>0</v>
      </c>
      <c r="W8" s="185">
        <v>0</v>
      </c>
      <c r="X8" s="185">
        <v>0</v>
      </c>
      <c r="Y8" s="185">
        <v>0</v>
      </c>
      <c r="Z8" s="185">
        <f t="shared" si="2"/>
        <v>0</v>
      </c>
    </row>
    <row r="9" spans="1:26">
      <c r="A9" s="183">
        <v>4</v>
      </c>
      <c r="B9" s="184" t="s">
        <v>135</v>
      </c>
      <c r="C9" s="185">
        <v>0</v>
      </c>
      <c r="D9" s="185">
        <v>0</v>
      </c>
      <c r="E9" s="185">
        <v>0</v>
      </c>
      <c r="F9" s="185">
        <v>0</v>
      </c>
      <c r="G9" s="185">
        <v>0</v>
      </c>
      <c r="H9" s="185">
        <f t="shared" si="0"/>
        <v>0</v>
      </c>
      <c r="J9" s="183">
        <v>4</v>
      </c>
      <c r="K9" s="184" t="s">
        <v>135</v>
      </c>
      <c r="L9" s="185">
        <v>0</v>
      </c>
      <c r="M9" s="185">
        <v>0</v>
      </c>
      <c r="N9" s="185">
        <v>0</v>
      </c>
      <c r="O9" s="185">
        <v>0</v>
      </c>
      <c r="P9" s="185">
        <v>0</v>
      </c>
      <c r="Q9" s="185">
        <f t="shared" si="1"/>
        <v>0</v>
      </c>
      <c r="S9" s="183">
        <v>4</v>
      </c>
      <c r="T9" s="184" t="s">
        <v>135</v>
      </c>
      <c r="U9" s="185">
        <v>0</v>
      </c>
      <c r="V9" s="185">
        <v>0</v>
      </c>
      <c r="W9" s="185">
        <v>0</v>
      </c>
      <c r="X9" s="185">
        <v>0</v>
      </c>
      <c r="Y9" s="185">
        <v>0</v>
      </c>
      <c r="Z9" s="185">
        <f t="shared" si="2"/>
        <v>0</v>
      </c>
    </row>
    <row r="10" spans="1:26">
      <c r="A10" s="183">
        <v>5</v>
      </c>
      <c r="B10" s="184" t="s">
        <v>138</v>
      </c>
      <c r="C10" s="185">
        <v>0</v>
      </c>
      <c r="D10" s="185">
        <v>0</v>
      </c>
      <c r="E10" s="185">
        <v>0</v>
      </c>
      <c r="F10" s="185">
        <v>0</v>
      </c>
      <c r="G10" s="185">
        <v>0</v>
      </c>
      <c r="H10" s="185">
        <f t="shared" si="0"/>
        <v>0</v>
      </c>
      <c r="J10" s="183">
        <v>5</v>
      </c>
      <c r="K10" s="184" t="s">
        <v>138</v>
      </c>
      <c r="L10" s="185">
        <v>0</v>
      </c>
      <c r="M10" s="185">
        <v>0</v>
      </c>
      <c r="N10" s="185">
        <v>0</v>
      </c>
      <c r="O10" s="185">
        <v>0</v>
      </c>
      <c r="P10" s="185">
        <v>0</v>
      </c>
      <c r="Q10" s="185">
        <f t="shared" si="1"/>
        <v>0</v>
      </c>
      <c r="S10" s="183">
        <v>5</v>
      </c>
      <c r="T10" s="184" t="s">
        <v>138</v>
      </c>
      <c r="U10" s="185">
        <v>0</v>
      </c>
      <c r="V10" s="185">
        <v>0</v>
      </c>
      <c r="W10" s="185">
        <v>0</v>
      </c>
      <c r="X10" s="185">
        <v>0</v>
      </c>
      <c r="Y10" s="185">
        <v>0</v>
      </c>
      <c r="Z10" s="185">
        <f t="shared" si="2"/>
        <v>0</v>
      </c>
    </row>
    <row r="11" spans="1:26">
      <c r="A11" s="183">
        <v>6</v>
      </c>
      <c r="B11" s="184" t="s">
        <v>139</v>
      </c>
      <c r="C11" s="185">
        <v>0</v>
      </c>
      <c r="D11" s="185">
        <v>0</v>
      </c>
      <c r="E11" s="185">
        <v>0</v>
      </c>
      <c r="F11" s="185">
        <v>0</v>
      </c>
      <c r="G11" s="185">
        <v>0</v>
      </c>
      <c r="H11" s="185">
        <f t="shared" si="0"/>
        <v>0</v>
      </c>
      <c r="J11" s="183">
        <v>6</v>
      </c>
      <c r="K11" s="184" t="s">
        <v>139</v>
      </c>
      <c r="L11" s="185">
        <v>0</v>
      </c>
      <c r="M11" s="185">
        <v>0</v>
      </c>
      <c r="N11" s="185">
        <v>0</v>
      </c>
      <c r="O11" s="185">
        <v>0</v>
      </c>
      <c r="P11" s="185">
        <v>0</v>
      </c>
      <c r="Q11" s="185">
        <f t="shared" si="1"/>
        <v>0</v>
      </c>
      <c r="S11" s="183">
        <v>6</v>
      </c>
      <c r="T11" s="184" t="s">
        <v>139</v>
      </c>
      <c r="U11" s="185">
        <v>0</v>
      </c>
      <c r="V11" s="185">
        <v>0</v>
      </c>
      <c r="W11" s="185">
        <v>0</v>
      </c>
      <c r="X11" s="185">
        <v>0</v>
      </c>
      <c r="Y11" s="185">
        <v>0</v>
      </c>
      <c r="Z11" s="185">
        <f t="shared" si="2"/>
        <v>0</v>
      </c>
    </row>
    <row r="12" spans="1:26">
      <c r="A12" s="183">
        <v>7</v>
      </c>
      <c r="B12" s="184" t="s">
        <v>141</v>
      </c>
      <c r="C12" s="185">
        <v>0</v>
      </c>
      <c r="D12" s="185">
        <v>0</v>
      </c>
      <c r="E12" s="185">
        <v>0</v>
      </c>
      <c r="F12" s="185">
        <v>0</v>
      </c>
      <c r="G12" s="185">
        <v>0</v>
      </c>
      <c r="H12" s="185">
        <f t="shared" si="0"/>
        <v>0</v>
      </c>
      <c r="J12" s="183">
        <v>7</v>
      </c>
      <c r="K12" s="184" t="s">
        <v>141</v>
      </c>
      <c r="L12" s="185">
        <v>0</v>
      </c>
      <c r="M12" s="185">
        <v>0</v>
      </c>
      <c r="N12" s="185">
        <v>0</v>
      </c>
      <c r="O12" s="185">
        <v>0</v>
      </c>
      <c r="P12" s="185">
        <v>0</v>
      </c>
      <c r="Q12" s="185">
        <f t="shared" si="1"/>
        <v>0</v>
      </c>
      <c r="S12" s="183">
        <v>7</v>
      </c>
      <c r="T12" s="184" t="s">
        <v>141</v>
      </c>
      <c r="U12" s="185">
        <v>0</v>
      </c>
      <c r="V12" s="185">
        <v>0</v>
      </c>
      <c r="W12" s="185">
        <v>0</v>
      </c>
      <c r="X12" s="185">
        <v>0</v>
      </c>
      <c r="Y12" s="185">
        <v>0</v>
      </c>
      <c r="Z12" s="185">
        <f t="shared" si="2"/>
        <v>0</v>
      </c>
    </row>
    <row r="13" spans="1:26">
      <c r="A13" s="183">
        <v>8</v>
      </c>
      <c r="B13" s="184" t="s">
        <v>142</v>
      </c>
      <c r="C13" s="185">
        <v>0</v>
      </c>
      <c r="D13" s="185">
        <v>0</v>
      </c>
      <c r="E13" s="185">
        <v>0</v>
      </c>
      <c r="F13" s="185">
        <v>0</v>
      </c>
      <c r="G13" s="185">
        <v>0</v>
      </c>
      <c r="H13" s="185">
        <f t="shared" si="0"/>
        <v>0</v>
      </c>
      <c r="J13" s="183">
        <v>8</v>
      </c>
      <c r="K13" s="184" t="s">
        <v>142</v>
      </c>
      <c r="L13" s="185">
        <v>0</v>
      </c>
      <c r="M13" s="185">
        <v>0</v>
      </c>
      <c r="N13" s="185">
        <v>0</v>
      </c>
      <c r="O13" s="185">
        <v>0</v>
      </c>
      <c r="P13" s="185">
        <v>0</v>
      </c>
      <c r="Q13" s="185">
        <f t="shared" si="1"/>
        <v>0</v>
      </c>
      <c r="S13" s="183">
        <v>8</v>
      </c>
      <c r="T13" s="184" t="s">
        <v>142</v>
      </c>
      <c r="U13" s="185">
        <v>0</v>
      </c>
      <c r="V13" s="185">
        <v>0</v>
      </c>
      <c r="W13" s="185">
        <v>0</v>
      </c>
      <c r="X13" s="185">
        <v>0</v>
      </c>
      <c r="Y13" s="185">
        <v>0</v>
      </c>
      <c r="Z13" s="185">
        <f t="shared" si="2"/>
        <v>0</v>
      </c>
    </row>
    <row r="14" spans="1:26">
      <c r="A14" s="183">
        <v>9</v>
      </c>
      <c r="B14" s="184" t="s">
        <v>144</v>
      </c>
      <c r="C14" s="185">
        <v>0</v>
      </c>
      <c r="D14" s="185">
        <v>0</v>
      </c>
      <c r="E14" s="185">
        <v>0</v>
      </c>
      <c r="F14" s="185">
        <v>0</v>
      </c>
      <c r="G14" s="185">
        <v>0</v>
      </c>
      <c r="H14" s="185">
        <f t="shared" si="0"/>
        <v>0</v>
      </c>
      <c r="J14" s="183">
        <v>9</v>
      </c>
      <c r="K14" s="184" t="s">
        <v>144</v>
      </c>
      <c r="L14" s="185">
        <v>0</v>
      </c>
      <c r="M14" s="185">
        <v>0</v>
      </c>
      <c r="N14" s="185">
        <v>0</v>
      </c>
      <c r="O14" s="185">
        <v>0</v>
      </c>
      <c r="P14" s="185">
        <v>0</v>
      </c>
      <c r="Q14" s="185">
        <f t="shared" si="1"/>
        <v>0</v>
      </c>
      <c r="S14" s="183">
        <v>9</v>
      </c>
      <c r="T14" s="184" t="s">
        <v>144</v>
      </c>
      <c r="U14" s="185">
        <v>0</v>
      </c>
      <c r="V14" s="185">
        <v>0</v>
      </c>
      <c r="W14" s="185">
        <v>0</v>
      </c>
      <c r="X14" s="185">
        <v>0</v>
      </c>
      <c r="Y14" s="185">
        <v>0</v>
      </c>
      <c r="Z14" s="185">
        <f t="shared" si="2"/>
        <v>0</v>
      </c>
    </row>
    <row r="15" spans="1:26">
      <c r="A15" s="183">
        <v>10</v>
      </c>
      <c r="B15" s="184" t="s">
        <v>145</v>
      </c>
      <c r="C15" s="185">
        <v>0</v>
      </c>
      <c r="D15" s="185">
        <v>0</v>
      </c>
      <c r="E15" s="185">
        <v>0</v>
      </c>
      <c r="F15" s="185">
        <v>0</v>
      </c>
      <c r="G15" s="185">
        <v>0</v>
      </c>
      <c r="H15" s="185">
        <f t="shared" si="0"/>
        <v>0</v>
      </c>
      <c r="J15" s="183">
        <v>10</v>
      </c>
      <c r="K15" s="184" t="s">
        <v>145</v>
      </c>
      <c r="L15" s="185">
        <v>0</v>
      </c>
      <c r="M15" s="185">
        <v>0</v>
      </c>
      <c r="N15" s="185">
        <v>0</v>
      </c>
      <c r="O15" s="185">
        <v>0</v>
      </c>
      <c r="P15" s="185">
        <v>0</v>
      </c>
      <c r="Q15" s="185">
        <f t="shared" si="1"/>
        <v>0</v>
      </c>
      <c r="S15" s="183">
        <v>10</v>
      </c>
      <c r="T15" s="184" t="s">
        <v>145</v>
      </c>
      <c r="U15" s="185">
        <v>0</v>
      </c>
      <c r="V15" s="185">
        <v>0</v>
      </c>
      <c r="W15" s="185">
        <v>0</v>
      </c>
      <c r="X15" s="185">
        <v>0</v>
      </c>
      <c r="Y15" s="185">
        <v>0</v>
      </c>
      <c r="Z15" s="185">
        <f t="shared" si="2"/>
        <v>0</v>
      </c>
    </row>
    <row r="16" spans="1:26">
      <c r="A16" s="183">
        <v>11</v>
      </c>
      <c r="B16" s="184" t="s">
        <v>147</v>
      </c>
      <c r="C16" s="185">
        <v>0</v>
      </c>
      <c r="D16" s="185">
        <v>0</v>
      </c>
      <c r="E16" s="185">
        <v>0</v>
      </c>
      <c r="F16" s="185">
        <v>0</v>
      </c>
      <c r="G16" s="185">
        <v>0</v>
      </c>
      <c r="H16" s="185">
        <f t="shared" si="0"/>
        <v>0</v>
      </c>
      <c r="J16" s="183">
        <v>11</v>
      </c>
      <c r="K16" s="184" t="s">
        <v>147</v>
      </c>
      <c r="L16" s="185">
        <v>0</v>
      </c>
      <c r="M16" s="185">
        <v>0</v>
      </c>
      <c r="N16" s="185">
        <v>0</v>
      </c>
      <c r="O16" s="185">
        <v>0</v>
      </c>
      <c r="P16" s="185">
        <v>0</v>
      </c>
      <c r="Q16" s="185">
        <f t="shared" si="1"/>
        <v>0</v>
      </c>
      <c r="S16" s="183">
        <v>11</v>
      </c>
      <c r="T16" s="184" t="s">
        <v>147</v>
      </c>
      <c r="U16" s="185">
        <v>0</v>
      </c>
      <c r="V16" s="185">
        <v>0</v>
      </c>
      <c r="W16" s="185">
        <v>0</v>
      </c>
      <c r="X16" s="185">
        <v>0</v>
      </c>
      <c r="Y16" s="185">
        <v>0</v>
      </c>
      <c r="Z16" s="185">
        <f t="shared" si="2"/>
        <v>0</v>
      </c>
    </row>
    <row r="17" spans="1:26">
      <c r="A17" s="183">
        <v>12</v>
      </c>
      <c r="B17" s="184" t="s">
        <v>148</v>
      </c>
      <c r="C17" s="185">
        <v>0</v>
      </c>
      <c r="D17" s="185">
        <v>0</v>
      </c>
      <c r="E17" s="185">
        <v>0</v>
      </c>
      <c r="F17" s="185">
        <v>0</v>
      </c>
      <c r="G17" s="185">
        <v>0</v>
      </c>
      <c r="H17" s="185">
        <f t="shared" si="0"/>
        <v>0</v>
      </c>
      <c r="J17" s="183">
        <v>12</v>
      </c>
      <c r="K17" s="184" t="s">
        <v>148</v>
      </c>
      <c r="L17" s="185">
        <v>0</v>
      </c>
      <c r="M17" s="185">
        <v>0</v>
      </c>
      <c r="N17" s="185">
        <v>0</v>
      </c>
      <c r="O17" s="185">
        <v>0</v>
      </c>
      <c r="P17" s="185">
        <v>0</v>
      </c>
      <c r="Q17" s="185">
        <f t="shared" si="1"/>
        <v>0</v>
      </c>
      <c r="S17" s="183">
        <v>12</v>
      </c>
      <c r="T17" s="184" t="s">
        <v>148</v>
      </c>
      <c r="U17" s="185">
        <v>0</v>
      </c>
      <c r="V17" s="185">
        <v>0</v>
      </c>
      <c r="W17" s="185">
        <v>0</v>
      </c>
      <c r="X17" s="185">
        <v>0</v>
      </c>
      <c r="Y17" s="185">
        <v>0</v>
      </c>
      <c r="Z17" s="185">
        <f t="shared" si="2"/>
        <v>0</v>
      </c>
    </row>
    <row r="18" spans="1:26">
      <c r="A18" s="183">
        <v>13</v>
      </c>
      <c r="B18" s="184" t="s">
        <v>149</v>
      </c>
      <c r="C18" s="185">
        <v>0</v>
      </c>
      <c r="D18" s="185">
        <v>0</v>
      </c>
      <c r="E18" s="185">
        <v>0</v>
      </c>
      <c r="F18" s="185">
        <v>0</v>
      </c>
      <c r="G18" s="185">
        <v>0</v>
      </c>
      <c r="H18" s="185">
        <f t="shared" si="0"/>
        <v>0</v>
      </c>
      <c r="J18" s="183">
        <v>13</v>
      </c>
      <c r="K18" s="184" t="s">
        <v>149</v>
      </c>
      <c r="L18" s="185">
        <v>0</v>
      </c>
      <c r="M18" s="185">
        <v>0</v>
      </c>
      <c r="N18" s="185">
        <v>0</v>
      </c>
      <c r="O18" s="185">
        <v>0</v>
      </c>
      <c r="P18" s="185">
        <v>0</v>
      </c>
      <c r="Q18" s="185">
        <f t="shared" si="1"/>
        <v>0</v>
      </c>
      <c r="S18" s="183">
        <v>13</v>
      </c>
      <c r="T18" s="184" t="s">
        <v>149</v>
      </c>
      <c r="U18" s="185">
        <v>0</v>
      </c>
      <c r="V18" s="185">
        <v>0</v>
      </c>
      <c r="W18" s="185">
        <v>0</v>
      </c>
      <c r="X18" s="185">
        <v>0</v>
      </c>
      <c r="Y18" s="185">
        <v>0</v>
      </c>
      <c r="Z18" s="185">
        <f t="shared" si="2"/>
        <v>0</v>
      </c>
    </row>
    <row r="19" spans="1:26">
      <c r="A19" s="183">
        <v>14</v>
      </c>
      <c r="B19" s="184" t="s">
        <v>151</v>
      </c>
      <c r="C19" s="185">
        <v>0</v>
      </c>
      <c r="D19" s="185">
        <v>0</v>
      </c>
      <c r="E19" s="185">
        <v>0</v>
      </c>
      <c r="F19" s="185">
        <v>0</v>
      </c>
      <c r="G19" s="185">
        <v>0</v>
      </c>
      <c r="H19" s="185">
        <f t="shared" si="0"/>
        <v>0</v>
      </c>
      <c r="J19" s="183">
        <v>14</v>
      </c>
      <c r="K19" s="184" t="s">
        <v>151</v>
      </c>
      <c r="L19" s="185">
        <v>0</v>
      </c>
      <c r="M19" s="185">
        <v>0</v>
      </c>
      <c r="N19" s="185">
        <v>0</v>
      </c>
      <c r="O19" s="185">
        <v>0</v>
      </c>
      <c r="P19" s="185">
        <v>0</v>
      </c>
      <c r="Q19" s="185">
        <f t="shared" si="1"/>
        <v>0</v>
      </c>
      <c r="S19" s="183">
        <v>14</v>
      </c>
      <c r="T19" s="184" t="s">
        <v>151</v>
      </c>
      <c r="U19" s="185">
        <v>0</v>
      </c>
      <c r="V19" s="185">
        <v>0</v>
      </c>
      <c r="W19" s="185">
        <v>0</v>
      </c>
      <c r="X19" s="185">
        <v>0</v>
      </c>
      <c r="Y19" s="185">
        <v>0</v>
      </c>
      <c r="Z19" s="185">
        <f t="shared" si="2"/>
        <v>0</v>
      </c>
    </row>
    <row r="20" spans="1:26">
      <c r="A20" s="183">
        <v>15</v>
      </c>
      <c r="B20" s="184" t="s">
        <v>152</v>
      </c>
      <c r="C20" s="185">
        <v>0</v>
      </c>
      <c r="D20" s="185">
        <v>0</v>
      </c>
      <c r="E20" s="185">
        <v>0</v>
      </c>
      <c r="F20" s="185">
        <v>0</v>
      </c>
      <c r="G20" s="185">
        <v>0</v>
      </c>
      <c r="H20" s="185">
        <f t="shared" si="0"/>
        <v>0</v>
      </c>
      <c r="J20" s="183">
        <v>15</v>
      </c>
      <c r="K20" s="184" t="s">
        <v>152</v>
      </c>
      <c r="L20" s="185">
        <v>0</v>
      </c>
      <c r="M20" s="185">
        <v>0</v>
      </c>
      <c r="N20" s="185">
        <v>0</v>
      </c>
      <c r="O20" s="185">
        <v>0</v>
      </c>
      <c r="P20" s="185">
        <v>0</v>
      </c>
      <c r="Q20" s="185">
        <f t="shared" si="1"/>
        <v>0</v>
      </c>
      <c r="S20" s="183">
        <v>15</v>
      </c>
      <c r="T20" s="184" t="s">
        <v>152</v>
      </c>
      <c r="U20" s="185">
        <v>0</v>
      </c>
      <c r="V20" s="185">
        <v>0</v>
      </c>
      <c r="W20" s="185">
        <v>0</v>
      </c>
      <c r="X20" s="185">
        <v>0</v>
      </c>
      <c r="Y20" s="185">
        <v>0</v>
      </c>
      <c r="Z20" s="185">
        <f t="shared" si="2"/>
        <v>0</v>
      </c>
    </row>
    <row r="21" spans="1:26">
      <c r="A21" s="183">
        <v>16</v>
      </c>
      <c r="B21" s="184" t="s">
        <v>154</v>
      </c>
      <c r="C21" s="185">
        <v>0</v>
      </c>
      <c r="D21" s="185">
        <v>0</v>
      </c>
      <c r="E21" s="185">
        <v>0</v>
      </c>
      <c r="F21" s="185">
        <v>0</v>
      </c>
      <c r="G21" s="185">
        <v>0</v>
      </c>
      <c r="H21" s="185">
        <f t="shared" si="0"/>
        <v>0</v>
      </c>
      <c r="J21" s="183">
        <v>16</v>
      </c>
      <c r="K21" s="184" t="s">
        <v>154</v>
      </c>
      <c r="L21" s="185">
        <v>0</v>
      </c>
      <c r="M21" s="185">
        <v>0</v>
      </c>
      <c r="N21" s="185">
        <v>0</v>
      </c>
      <c r="O21" s="185">
        <v>0</v>
      </c>
      <c r="P21" s="185">
        <v>0</v>
      </c>
      <c r="Q21" s="185">
        <f t="shared" si="1"/>
        <v>0</v>
      </c>
      <c r="S21" s="183">
        <v>16</v>
      </c>
      <c r="T21" s="184" t="s">
        <v>154</v>
      </c>
      <c r="U21" s="185">
        <v>0</v>
      </c>
      <c r="V21" s="185">
        <v>0</v>
      </c>
      <c r="W21" s="185">
        <v>0</v>
      </c>
      <c r="X21" s="185">
        <v>0</v>
      </c>
      <c r="Y21" s="185">
        <v>0</v>
      </c>
      <c r="Z21" s="185">
        <f t="shared" si="2"/>
        <v>0</v>
      </c>
    </row>
    <row r="22" spans="1:26">
      <c r="A22" s="183">
        <v>17</v>
      </c>
      <c r="B22" s="184" t="s">
        <v>155</v>
      </c>
      <c r="C22" s="185">
        <v>0</v>
      </c>
      <c r="D22" s="185">
        <v>0</v>
      </c>
      <c r="E22" s="185">
        <v>0</v>
      </c>
      <c r="F22" s="185">
        <v>0</v>
      </c>
      <c r="G22" s="185">
        <v>0</v>
      </c>
      <c r="H22" s="185">
        <f t="shared" si="0"/>
        <v>0</v>
      </c>
      <c r="J22" s="183">
        <v>17</v>
      </c>
      <c r="K22" s="184" t="s">
        <v>155</v>
      </c>
      <c r="L22" s="185">
        <v>0</v>
      </c>
      <c r="M22" s="185">
        <v>0</v>
      </c>
      <c r="N22" s="185">
        <v>0</v>
      </c>
      <c r="O22" s="185">
        <v>0</v>
      </c>
      <c r="P22" s="185">
        <v>0</v>
      </c>
      <c r="Q22" s="185">
        <f t="shared" si="1"/>
        <v>0</v>
      </c>
      <c r="S22" s="183">
        <v>17</v>
      </c>
      <c r="T22" s="184" t="s">
        <v>155</v>
      </c>
      <c r="U22" s="185">
        <v>0</v>
      </c>
      <c r="V22" s="185">
        <v>0</v>
      </c>
      <c r="W22" s="185">
        <v>0</v>
      </c>
      <c r="X22" s="185">
        <v>0</v>
      </c>
      <c r="Y22" s="185">
        <v>0</v>
      </c>
      <c r="Z22" s="185">
        <f t="shared" si="2"/>
        <v>0</v>
      </c>
    </row>
    <row r="23" spans="1:26">
      <c r="A23" s="183">
        <v>18</v>
      </c>
      <c r="B23" s="184" t="s">
        <v>157</v>
      </c>
      <c r="C23" s="185">
        <v>0</v>
      </c>
      <c r="D23" s="185">
        <v>0</v>
      </c>
      <c r="E23" s="185">
        <v>0</v>
      </c>
      <c r="F23" s="185">
        <v>0</v>
      </c>
      <c r="G23" s="185">
        <v>0</v>
      </c>
      <c r="H23" s="185">
        <f t="shared" si="0"/>
        <v>0</v>
      </c>
      <c r="J23" s="183">
        <v>18</v>
      </c>
      <c r="K23" s="184" t="s">
        <v>157</v>
      </c>
      <c r="L23" s="185">
        <v>0</v>
      </c>
      <c r="M23" s="185">
        <v>0</v>
      </c>
      <c r="N23" s="185">
        <v>0</v>
      </c>
      <c r="O23" s="185">
        <v>0</v>
      </c>
      <c r="P23" s="185">
        <v>0</v>
      </c>
      <c r="Q23" s="185">
        <f t="shared" si="1"/>
        <v>0</v>
      </c>
      <c r="S23" s="183">
        <v>18</v>
      </c>
      <c r="T23" s="184" t="s">
        <v>157</v>
      </c>
      <c r="U23" s="185">
        <v>0</v>
      </c>
      <c r="V23" s="185">
        <v>0</v>
      </c>
      <c r="W23" s="185">
        <v>0</v>
      </c>
      <c r="X23" s="185">
        <v>0</v>
      </c>
      <c r="Y23" s="185">
        <v>0</v>
      </c>
      <c r="Z23" s="185">
        <f t="shared" si="2"/>
        <v>0</v>
      </c>
    </row>
    <row r="24" spans="1:26">
      <c r="A24" s="183">
        <v>19</v>
      </c>
      <c r="B24" s="184" t="s">
        <v>158</v>
      </c>
      <c r="C24" s="185">
        <v>0</v>
      </c>
      <c r="D24" s="185">
        <v>0</v>
      </c>
      <c r="E24" s="185">
        <v>0</v>
      </c>
      <c r="F24" s="185">
        <v>0</v>
      </c>
      <c r="G24" s="185">
        <v>0</v>
      </c>
      <c r="H24" s="185">
        <f t="shared" si="0"/>
        <v>0</v>
      </c>
      <c r="J24" s="183">
        <v>19</v>
      </c>
      <c r="K24" s="184" t="s">
        <v>158</v>
      </c>
      <c r="L24" s="185">
        <v>0</v>
      </c>
      <c r="M24" s="185">
        <v>0</v>
      </c>
      <c r="N24" s="185">
        <v>0</v>
      </c>
      <c r="O24" s="185">
        <v>0</v>
      </c>
      <c r="P24" s="185">
        <v>0</v>
      </c>
      <c r="Q24" s="185">
        <f t="shared" si="1"/>
        <v>0</v>
      </c>
      <c r="S24" s="183">
        <v>19</v>
      </c>
      <c r="T24" s="184" t="s">
        <v>158</v>
      </c>
      <c r="U24" s="185">
        <v>0</v>
      </c>
      <c r="V24" s="185">
        <v>0</v>
      </c>
      <c r="W24" s="185">
        <v>0</v>
      </c>
      <c r="X24" s="185">
        <v>0</v>
      </c>
      <c r="Y24" s="185">
        <v>0</v>
      </c>
      <c r="Z24" s="185">
        <f t="shared" si="2"/>
        <v>0</v>
      </c>
    </row>
    <row r="25" spans="1:26" ht="18.75">
      <c r="A25" s="258" t="s">
        <v>206</v>
      </c>
      <c r="B25" s="258"/>
      <c r="C25" s="258"/>
      <c r="D25" s="258"/>
      <c r="E25" s="258"/>
      <c r="F25" s="258"/>
      <c r="G25" s="258"/>
      <c r="H25" s="258"/>
      <c r="J25" s="258" t="s">
        <v>206</v>
      </c>
      <c r="K25" s="258"/>
      <c r="L25" s="258"/>
      <c r="M25" s="258"/>
      <c r="N25" s="258"/>
      <c r="O25" s="258"/>
      <c r="P25" s="258"/>
      <c r="Q25" s="258"/>
      <c r="S25" s="258" t="s">
        <v>206</v>
      </c>
      <c r="T25" s="258"/>
      <c r="U25" s="258"/>
      <c r="V25" s="258"/>
      <c r="W25" s="258"/>
      <c r="X25" s="258"/>
      <c r="Y25" s="258"/>
      <c r="Z25" s="258"/>
    </row>
    <row r="26" spans="1:26" ht="45">
      <c r="A26" s="181" t="s">
        <v>199</v>
      </c>
      <c r="B26" s="181" t="s">
        <v>128</v>
      </c>
      <c r="C26" s="182" t="s">
        <v>200</v>
      </c>
      <c r="D26" s="182" t="s">
        <v>201</v>
      </c>
      <c r="E26" s="182" t="s">
        <v>202</v>
      </c>
      <c r="F26" s="182" t="s">
        <v>203</v>
      </c>
      <c r="G26" s="182" t="s">
        <v>204</v>
      </c>
      <c r="H26" s="182" t="s">
        <v>207</v>
      </c>
      <c r="J26" s="181" t="s">
        <v>199</v>
      </c>
      <c r="K26" s="181" t="s">
        <v>128</v>
      </c>
      <c r="L26" s="182" t="s">
        <v>200</v>
      </c>
      <c r="M26" s="182" t="s">
        <v>201</v>
      </c>
      <c r="N26" s="182" t="s">
        <v>202</v>
      </c>
      <c r="O26" s="182" t="s">
        <v>203</v>
      </c>
      <c r="P26" s="182" t="s">
        <v>204</v>
      </c>
      <c r="Q26" s="182" t="s">
        <v>205</v>
      </c>
      <c r="S26" s="181" t="s">
        <v>199</v>
      </c>
      <c r="T26" s="181" t="s">
        <v>128</v>
      </c>
      <c r="U26" s="182" t="s">
        <v>200</v>
      </c>
      <c r="V26" s="182" t="s">
        <v>201</v>
      </c>
      <c r="W26" s="182" t="s">
        <v>202</v>
      </c>
      <c r="X26" s="182" t="s">
        <v>203</v>
      </c>
      <c r="Y26" s="182" t="s">
        <v>204</v>
      </c>
      <c r="Z26" s="182" t="s">
        <v>205</v>
      </c>
    </row>
    <row r="27" spans="1:26">
      <c r="A27" s="183">
        <v>1</v>
      </c>
      <c r="B27" s="184" t="s">
        <v>129</v>
      </c>
      <c r="C27" s="185">
        <v>0</v>
      </c>
      <c r="D27" s="185">
        <v>0</v>
      </c>
      <c r="E27" s="185">
        <v>0</v>
      </c>
      <c r="F27" s="185">
        <v>0</v>
      </c>
      <c r="G27" s="185">
        <v>0</v>
      </c>
      <c r="H27" s="185">
        <f>SUM(C27:G27)</f>
        <v>0</v>
      </c>
      <c r="J27" s="183">
        <v>1</v>
      </c>
      <c r="K27" s="184" t="s">
        <v>129</v>
      </c>
      <c r="L27" s="185">
        <v>0</v>
      </c>
      <c r="M27" s="185">
        <v>0</v>
      </c>
      <c r="N27" s="185">
        <v>0</v>
      </c>
      <c r="O27" s="185">
        <v>0</v>
      </c>
      <c r="P27" s="185">
        <v>0</v>
      </c>
      <c r="Q27" s="185">
        <f>SUM(L27:P27)</f>
        <v>0</v>
      </c>
      <c r="S27" s="183">
        <v>1</v>
      </c>
      <c r="T27" s="184" t="s">
        <v>129</v>
      </c>
      <c r="U27" s="185">
        <v>0</v>
      </c>
      <c r="V27" s="185">
        <v>0</v>
      </c>
      <c r="W27" s="185">
        <v>0</v>
      </c>
      <c r="X27" s="185">
        <v>0</v>
      </c>
      <c r="Y27" s="185">
        <v>0</v>
      </c>
      <c r="Z27" s="185">
        <f>SUM(U27:Y27)</f>
        <v>0</v>
      </c>
    </row>
    <row r="28" spans="1:26">
      <c r="A28" s="183">
        <v>2</v>
      </c>
      <c r="B28" s="184" t="s">
        <v>130</v>
      </c>
      <c r="C28" s="185">
        <v>0</v>
      </c>
      <c r="D28" s="185">
        <v>0</v>
      </c>
      <c r="E28" s="185">
        <v>0</v>
      </c>
      <c r="F28" s="185">
        <v>0</v>
      </c>
      <c r="G28" s="185">
        <v>0</v>
      </c>
      <c r="H28" s="185">
        <f t="shared" ref="H28:H45" si="3">SUM(C28:G28)</f>
        <v>0</v>
      </c>
      <c r="J28" s="183">
        <v>2</v>
      </c>
      <c r="K28" s="184" t="s">
        <v>130</v>
      </c>
      <c r="L28" s="185">
        <v>0</v>
      </c>
      <c r="M28" s="185">
        <v>0</v>
      </c>
      <c r="N28" s="185">
        <v>0</v>
      </c>
      <c r="O28" s="185">
        <v>0</v>
      </c>
      <c r="P28" s="185">
        <v>0</v>
      </c>
      <c r="Q28" s="185">
        <f t="shared" ref="Q28:Q45" si="4">SUM(L28:P28)</f>
        <v>0</v>
      </c>
      <c r="S28" s="183">
        <v>2</v>
      </c>
      <c r="T28" s="184" t="s">
        <v>130</v>
      </c>
      <c r="U28" s="185">
        <v>0</v>
      </c>
      <c r="V28" s="185">
        <v>0</v>
      </c>
      <c r="W28" s="185">
        <v>0</v>
      </c>
      <c r="X28" s="185">
        <v>0</v>
      </c>
      <c r="Y28" s="185">
        <v>0</v>
      </c>
      <c r="Z28" s="185">
        <f t="shared" ref="Z28:Z45" si="5">SUM(U28:Y28)</f>
        <v>0</v>
      </c>
    </row>
    <row r="29" spans="1:26">
      <c r="A29" s="183">
        <v>3</v>
      </c>
      <c r="B29" s="184" t="s">
        <v>134</v>
      </c>
      <c r="C29" s="185">
        <v>0</v>
      </c>
      <c r="D29" s="185">
        <v>0</v>
      </c>
      <c r="E29" s="185">
        <v>0</v>
      </c>
      <c r="F29" s="185">
        <v>0</v>
      </c>
      <c r="G29" s="185">
        <v>0</v>
      </c>
      <c r="H29" s="185">
        <f t="shared" si="3"/>
        <v>0</v>
      </c>
      <c r="J29" s="183">
        <v>3</v>
      </c>
      <c r="K29" s="184" t="s">
        <v>134</v>
      </c>
      <c r="L29" s="185">
        <v>0</v>
      </c>
      <c r="M29" s="185">
        <v>0</v>
      </c>
      <c r="N29" s="185">
        <v>0</v>
      </c>
      <c r="O29" s="185">
        <v>0</v>
      </c>
      <c r="P29" s="185">
        <v>0</v>
      </c>
      <c r="Q29" s="185">
        <f t="shared" si="4"/>
        <v>0</v>
      </c>
      <c r="S29" s="183">
        <v>3</v>
      </c>
      <c r="T29" s="184" t="s">
        <v>134</v>
      </c>
      <c r="U29" s="185">
        <v>0</v>
      </c>
      <c r="V29" s="185">
        <v>0</v>
      </c>
      <c r="W29" s="185">
        <v>0</v>
      </c>
      <c r="X29" s="185">
        <v>0</v>
      </c>
      <c r="Y29" s="185">
        <v>0</v>
      </c>
      <c r="Z29" s="185">
        <f t="shared" si="5"/>
        <v>0</v>
      </c>
    </row>
    <row r="30" spans="1:26">
      <c r="A30" s="183">
        <v>4</v>
      </c>
      <c r="B30" s="184" t="s">
        <v>135</v>
      </c>
      <c r="C30" s="185">
        <v>0</v>
      </c>
      <c r="D30" s="185">
        <v>0</v>
      </c>
      <c r="E30" s="185">
        <v>0</v>
      </c>
      <c r="F30" s="185">
        <v>0</v>
      </c>
      <c r="G30" s="185">
        <v>0</v>
      </c>
      <c r="H30" s="185">
        <f t="shared" si="3"/>
        <v>0</v>
      </c>
      <c r="J30" s="183">
        <v>4</v>
      </c>
      <c r="K30" s="184" t="s">
        <v>135</v>
      </c>
      <c r="L30" s="185">
        <v>0</v>
      </c>
      <c r="M30" s="185">
        <v>0</v>
      </c>
      <c r="N30" s="185">
        <v>0</v>
      </c>
      <c r="O30" s="185">
        <v>0</v>
      </c>
      <c r="P30" s="185">
        <v>0</v>
      </c>
      <c r="Q30" s="185">
        <f t="shared" si="4"/>
        <v>0</v>
      </c>
      <c r="S30" s="183">
        <v>4</v>
      </c>
      <c r="T30" s="184" t="s">
        <v>135</v>
      </c>
      <c r="U30" s="185">
        <v>0</v>
      </c>
      <c r="V30" s="185">
        <v>0</v>
      </c>
      <c r="W30" s="185">
        <v>0</v>
      </c>
      <c r="X30" s="185">
        <v>0</v>
      </c>
      <c r="Y30" s="185">
        <v>0</v>
      </c>
      <c r="Z30" s="185">
        <f t="shared" si="5"/>
        <v>0</v>
      </c>
    </row>
    <row r="31" spans="1:26">
      <c r="A31" s="183">
        <v>5</v>
      </c>
      <c r="B31" s="184" t="s">
        <v>138</v>
      </c>
      <c r="C31" s="185">
        <v>0</v>
      </c>
      <c r="D31" s="185">
        <v>0</v>
      </c>
      <c r="E31" s="185">
        <v>0</v>
      </c>
      <c r="F31" s="185">
        <v>0</v>
      </c>
      <c r="G31" s="185">
        <v>0</v>
      </c>
      <c r="H31" s="185">
        <f t="shared" si="3"/>
        <v>0</v>
      </c>
      <c r="J31" s="183">
        <v>5</v>
      </c>
      <c r="K31" s="184" t="s">
        <v>138</v>
      </c>
      <c r="L31" s="185">
        <v>0</v>
      </c>
      <c r="M31" s="185">
        <v>0</v>
      </c>
      <c r="N31" s="185">
        <v>0</v>
      </c>
      <c r="O31" s="185">
        <v>0</v>
      </c>
      <c r="P31" s="185">
        <v>0</v>
      </c>
      <c r="Q31" s="185">
        <f t="shared" si="4"/>
        <v>0</v>
      </c>
      <c r="S31" s="183">
        <v>5</v>
      </c>
      <c r="T31" s="184" t="s">
        <v>138</v>
      </c>
      <c r="U31" s="185">
        <v>0</v>
      </c>
      <c r="V31" s="185">
        <v>0</v>
      </c>
      <c r="W31" s="185">
        <v>0</v>
      </c>
      <c r="X31" s="185">
        <v>0</v>
      </c>
      <c r="Y31" s="185">
        <v>0</v>
      </c>
      <c r="Z31" s="185">
        <f t="shared" si="5"/>
        <v>0</v>
      </c>
    </row>
    <row r="32" spans="1:26">
      <c r="A32" s="183">
        <v>6</v>
      </c>
      <c r="B32" s="184" t="s">
        <v>139</v>
      </c>
      <c r="C32" s="185">
        <v>0</v>
      </c>
      <c r="D32" s="185">
        <v>0</v>
      </c>
      <c r="E32" s="185">
        <v>0</v>
      </c>
      <c r="F32" s="185">
        <v>0</v>
      </c>
      <c r="G32" s="185">
        <v>0</v>
      </c>
      <c r="H32" s="185">
        <f t="shared" si="3"/>
        <v>0</v>
      </c>
      <c r="J32" s="183">
        <v>6</v>
      </c>
      <c r="K32" s="184" t="s">
        <v>139</v>
      </c>
      <c r="L32" s="185">
        <v>0</v>
      </c>
      <c r="M32" s="185">
        <v>0</v>
      </c>
      <c r="N32" s="185">
        <v>0</v>
      </c>
      <c r="O32" s="185">
        <v>0</v>
      </c>
      <c r="P32" s="185">
        <v>0</v>
      </c>
      <c r="Q32" s="185">
        <f t="shared" si="4"/>
        <v>0</v>
      </c>
      <c r="S32" s="183">
        <v>6</v>
      </c>
      <c r="T32" s="184" t="s">
        <v>139</v>
      </c>
      <c r="U32" s="185">
        <v>0</v>
      </c>
      <c r="V32" s="185">
        <v>0</v>
      </c>
      <c r="W32" s="185">
        <v>0</v>
      </c>
      <c r="X32" s="185">
        <v>0</v>
      </c>
      <c r="Y32" s="185">
        <v>0</v>
      </c>
      <c r="Z32" s="185">
        <f t="shared" si="5"/>
        <v>0</v>
      </c>
    </row>
    <row r="33" spans="1:26">
      <c r="A33" s="183">
        <v>7</v>
      </c>
      <c r="B33" s="184" t="s">
        <v>141</v>
      </c>
      <c r="C33" s="185">
        <v>0</v>
      </c>
      <c r="D33" s="185">
        <v>0</v>
      </c>
      <c r="E33" s="185">
        <v>0</v>
      </c>
      <c r="F33" s="185">
        <v>0</v>
      </c>
      <c r="G33" s="185">
        <v>0</v>
      </c>
      <c r="H33" s="185">
        <f t="shared" si="3"/>
        <v>0</v>
      </c>
      <c r="J33" s="183">
        <v>7</v>
      </c>
      <c r="K33" s="184" t="s">
        <v>141</v>
      </c>
      <c r="L33" s="185">
        <v>0</v>
      </c>
      <c r="M33" s="185">
        <v>0</v>
      </c>
      <c r="N33" s="185">
        <v>0</v>
      </c>
      <c r="O33" s="185">
        <v>0</v>
      </c>
      <c r="P33" s="185">
        <v>0</v>
      </c>
      <c r="Q33" s="185">
        <f t="shared" si="4"/>
        <v>0</v>
      </c>
      <c r="S33" s="183">
        <v>7</v>
      </c>
      <c r="T33" s="184" t="s">
        <v>141</v>
      </c>
      <c r="U33" s="185">
        <v>0</v>
      </c>
      <c r="V33" s="185">
        <v>0</v>
      </c>
      <c r="W33" s="185">
        <v>0</v>
      </c>
      <c r="X33" s="185">
        <v>0</v>
      </c>
      <c r="Y33" s="185">
        <v>0</v>
      </c>
      <c r="Z33" s="185">
        <f t="shared" si="5"/>
        <v>0</v>
      </c>
    </row>
    <row r="34" spans="1:26">
      <c r="A34" s="183">
        <v>8</v>
      </c>
      <c r="B34" s="184" t="s">
        <v>142</v>
      </c>
      <c r="C34" s="185">
        <v>0</v>
      </c>
      <c r="D34" s="185">
        <v>0</v>
      </c>
      <c r="E34" s="185">
        <v>0</v>
      </c>
      <c r="F34" s="185">
        <v>0</v>
      </c>
      <c r="G34" s="185">
        <v>0</v>
      </c>
      <c r="H34" s="185">
        <f t="shared" si="3"/>
        <v>0</v>
      </c>
      <c r="J34" s="183">
        <v>8</v>
      </c>
      <c r="K34" s="184" t="s">
        <v>142</v>
      </c>
      <c r="L34" s="185">
        <v>0</v>
      </c>
      <c r="M34" s="185">
        <v>0</v>
      </c>
      <c r="N34" s="185">
        <v>0</v>
      </c>
      <c r="O34" s="185">
        <v>0</v>
      </c>
      <c r="P34" s="185">
        <v>0</v>
      </c>
      <c r="Q34" s="185">
        <f t="shared" si="4"/>
        <v>0</v>
      </c>
      <c r="S34" s="183">
        <v>8</v>
      </c>
      <c r="T34" s="184" t="s">
        <v>142</v>
      </c>
      <c r="U34" s="185">
        <v>0</v>
      </c>
      <c r="V34" s="185">
        <v>0</v>
      </c>
      <c r="W34" s="185">
        <v>0</v>
      </c>
      <c r="X34" s="185">
        <v>0</v>
      </c>
      <c r="Y34" s="185">
        <v>0</v>
      </c>
      <c r="Z34" s="185">
        <f t="shared" si="5"/>
        <v>0</v>
      </c>
    </row>
    <row r="35" spans="1:26">
      <c r="A35" s="183">
        <v>9</v>
      </c>
      <c r="B35" s="184" t="s">
        <v>144</v>
      </c>
      <c r="C35" s="185">
        <v>0</v>
      </c>
      <c r="D35" s="185">
        <v>0</v>
      </c>
      <c r="E35" s="185">
        <v>0</v>
      </c>
      <c r="F35" s="185">
        <v>0</v>
      </c>
      <c r="G35" s="185">
        <v>0</v>
      </c>
      <c r="H35" s="185">
        <f t="shared" si="3"/>
        <v>0</v>
      </c>
      <c r="J35" s="183">
        <v>9</v>
      </c>
      <c r="K35" s="184" t="s">
        <v>144</v>
      </c>
      <c r="L35" s="185">
        <v>0</v>
      </c>
      <c r="M35" s="185">
        <v>0</v>
      </c>
      <c r="N35" s="185">
        <v>0</v>
      </c>
      <c r="O35" s="185">
        <v>0</v>
      </c>
      <c r="P35" s="185">
        <v>0</v>
      </c>
      <c r="Q35" s="185">
        <f t="shared" si="4"/>
        <v>0</v>
      </c>
      <c r="S35" s="183">
        <v>9</v>
      </c>
      <c r="T35" s="184" t="s">
        <v>144</v>
      </c>
      <c r="U35" s="185">
        <v>0</v>
      </c>
      <c r="V35" s="185">
        <v>0</v>
      </c>
      <c r="W35" s="185">
        <v>0</v>
      </c>
      <c r="X35" s="185">
        <v>0</v>
      </c>
      <c r="Y35" s="185">
        <v>0</v>
      </c>
      <c r="Z35" s="185">
        <f t="shared" si="5"/>
        <v>0</v>
      </c>
    </row>
    <row r="36" spans="1:26">
      <c r="A36" s="183">
        <v>10</v>
      </c>
      <c r="B36" s="184" t="s">
        <v>145</v>
      </c>
      <c r="C36" s="185">
        <v>0</v>
      </c>
      <c r="D36" s="185">
        <v>0</v>
      </c>
      <c r="E36" s="185">
        <v>0</v>
      </c>
      <c r="F36" s="185">
        <v>0</v>
      </c>
      <c r="G36" s="185">
        <v>0</v>
      </c>
      <c r="H36" s="185">
        <f t="shared" si="3"/>
        <v>0</v>
      </c>
      <c r="J36" s="183">
        <v>10</v>
      </c>
      <c r="K36" s="184" t="s">
        <v>145</v>
      </c>
      <c r="L36" s="185">
        <v>0</v>
      </c>
      <c r="M36" s="185">
        <v>0</v>
      </c>
      <c r="N36" s="185">
        <v>0</v>
      </c>
      <c r="O36" s="185">
        <v>0</v>
      </c>
      <c r="P36" s="185">
        <v>0</v>
      </c>
      <c r="Q36" s="185">
        <f t="shared" si="4"/>
        <v>0</v>
      </c>
      <c r="S36" s="183">
        <v>10</v>
      </c>
      <c r="T36" s="184" t="s">
        <v>145</v>
      </c>
      <c r="U36" s="185">
        <v>0</v>
      </c>
      <c r="V36" s="185">
        <v>0</v>
      </c>
      <c r="W36" s="185">
        <v>0</v>
      </c>
      <c r="X36" s="185">
        <v>0</v>
      </c>
      <c r="Y36" s="185">
        <v>0</v>
      </c>
      <c r="Z36" s="185">
        <f t="shared" si="5"/>
        <v>0</v>
      </c>
    </row>
    <row r="37" spans="1:26">
      <c r="A37" s="183">
        <v>11</v>
      </c>
      <c r="B37" s="184" t="s">
        <v>147</v>
      </c>
      <c r="C37" s="185">
        <v>0</v>
      </c>
      <c r="D37" s="185">
        <v>0</v>
      </c>
      <c r="E37" s="185">
        <v>0</v>
      </c>
      <c r="F37" s="185">
        <v>0</v>
      </c>
      <c r="G37" s="185">
        <v>0</v>
      </c>
      <c r="H37" s="185">
        <f t="shared" si="3"/>
        <v>0</v>
      </c>
      <c r="J37" s="183">
        <v>11</v>
      </c>
      <c r="K37" s="184" t="s">
        <v>147</v>
      </c>
      <c r="L37" s="185">
        <v>0</v>
      </c>
      <c r="M37" s="185">
        <v>0</v>
      </c>
      <c r="N37" s="185">
        <v>0</v>
      </c>
      <c r="O37" s="185">
        <v>0</v>
      </c>
      <c r="P37" s="185">
        <v>0</v>
      </c>
      <c r="Q37" s="185">
        <f t="shared" si="4"/>
        <v>0</v>
      </c>
      <c r="S37" s="183">
        <v>11</v>
      </c>
      <c r="T37" s="184" t="s">
        <v>147</v>
      </c>
      <c r="U37" s="185">
        <v>0</v>
      </c>
      <c r="V37" s="185">
        <v>0</v>
      </c>
      <c r="W37" s="185">
        <v>0</v>
      </c>
      <c r="X37" s="185">
        <v>0</v>
      </c>
      <c r="Y37" s="185">
        <v>0</v>
      </c>
      <c r="Z37" s="185">
        <f t="shared" si="5"/>
        <v>0</v>
      </c>
    </row>
    <row r="38" spans="1:26">
      <c r="A38" s="183">
        <v>12</v>
      </c>
      <c r="B38" s="184" t="s">
        <v>148</v>
      </c>
      <c r="C38" s="185">
        <v>0</v>
      </c>
      <c r="D38" s="185">
        <v>0</v>
      </c>
      <c r="E38" s="185">
        <v>0</v>
      </c>
      <c r="F38" s="185">
        <v>0</v>
      </c>
      <c r="G38" s="185">
        <v>0</v>
      </c>
      <c r="H38" s="185">
        <f t="shared" si="3"/>
        <v>0</v>
      </c>
      <c r="J38" s="183">
        <v>12</v>
      </c>
      <c r="K38" s="184" t="s">
        <v>148</v>
      </c>
      <c r="L38" s="185">
        <v>0</v>
      </c>
      <c r="M38" s="185">
        <v>0</v>
      </c>
      <c r="N38" s="185">
        <v>0</v>
      </c>
      <c r="O38" s="185">
        <v>0</v>
      </c>
      <c r="P38" s="185">
        <v>0</v>
      </c>
      <c r="Q38" s="185">
        <f t="shared" si="4"/>
        <v>0</v>
      </c>
      <c r="S38" s="183">
        <v>12</v>
      </c>
      <c r="T38" s="184" t="s">
        <v>148</v>
      </c>
      <c r="U38" s="185">
        <v>0</v>
      </c>
      <c r="V38" s="185">
        <v>0</v>
      </c>
      <c r="W38" s="185">
        <v>0</v>
      </c>
      <c r="X38" s="185">
        <v>0</v>
      </c>
      <c r="Y38" s="185">
        <v>0</v>
      </c>
      <c r="Z38" s="185">
        <f t="shared" si="5"/>
        <v>0</v>
      </c>
    </row>
    <row r="39" spans="1:26">
      <c r="A39" s="183">
        <v>13</v>
      </c>
      <c r="B39" s="184" t="s">
        <v>149</v>
      </c>
      <c r="C39" s="185">
        <v>0</v>
      </c>
      <c r="D39" s="185">
        <v>0</v>
      </c>
      <c r="E39" s="185">
        <v>0</v>
      </c>
      <c r="F39" s="185">
        <v>0</v>
      </c>
      <c r="G39" s="185">
        <v>0</v>
      </c>
      <c r="H39" s="185">
        <f t="shared" si="3"/>
        <v>0</v>
      </c>
      <c r="J39" s="183">
        <v>13</v>
      </c>
      <c r="K39" s="184" t="s">
        <v>149</v>
      </c>
      <c r="L39" s="185">
        <v>0</v>
      </c>
      <c r="M39" s="185">
        <v>0</v>
      </c>
      <c r="N39" s="185">
        <v>0</v>
      </c>
      <c r="O39" s="185">
        <v>0</v>
      </c>
      <c r="P39" s="185">
        <v>0</v>
      </c>
      <c r="Q39" s="185">
        <f t="shared" si="4"/>
        <v>0</v>
      </c>
      <c r="S39" s="183">
        <v>13</v>
      </c>
      <c r="T39" s="184" t="s">
        <v>149</v>
      </c>
      <c r="U39" s="185">
        <v>0</v>
      </c>
      <c r="V39" s="185">
        <v>0</v>
      </c>
      <c r="W39" s="185">
        <v>0</v>
      </c>
      <c r="X39" s="185">
        <v>0</v>
      </c>
      <c r="Y39" s="185">
        <v>0</v>
      </c>
      <c r="Z39" s="185">
        <f t="shared" si="5"/>
        <v>0</v>
      </c>
    </row>
    <row r="40" spans="1:26">
      <c r="A40" s="183">
        <v>14</v>
      </c>
      <c r="B40" s="184" t="s">
        <v>151</v>
      </c>
      <c r="C40" s="185">
        <v>0</v>
      </c>
      <c r="D40" s="185">
        <v>0</v>
      </c>
      <c r="E40" s="185">
        <v>0</v>
      </c>
      <c r="F40" s="185">
        <v>0</v>
      </c>
      <c r="G40" s="185">
        <v>0</v>
      </c>
      <c r="H40" s="185">
        <f t="shared" si="3"/>
        <v>0</v>
      </c>
      <c r="J40" s="183">
        <v>14</v>
      </c>
      <c r="K40" s="184" t="s">
        <v>151</v>
      </c>
      <c r="L40" s="185">
        <v>0</v>
      </c>
      <c r="M40" s="185">
        <v>0</v>
      </c>
      <c r="N40" s="185">
        <v>0</v>
      </c>
      <c r="O40" s="185">
        <v>0</v>
      </c>
      <c r="P40" s="185">
        <v>0</v>
      </c>
      <c r="Q40" s="185">
        <f t="shared" si="4"/>
        <v>0</v>
      </c>
      <c r="S40" s="183">
        <v>14</v>
      </c>
      <c r="T40" s="184" t="s">
        <v>151</v>
      </c>
      <c r="U40" s="185">
        <v>0</v>
      </c>
      <c r="V40" s="185">
        <v>0</v>
      </c>
      <c r="W40" s="185">
        <v>0</v>
      </c>
      <c r="X40" s="185">
        <v>0</v>
      </c>
      <c r="Y40" s="185">
        <v>0</v>
      </c>
      <c r="Z40" s="185">
        <f t="shared" si="5"/>
        <v>0</v>
      </c>
    </row>
    <row r="41" spans="1:26">
      <c r="A41" s="183">
        <v>15</v>
      </c>
      <c r="B41" s="184" t="s">
        <v>152</v>
      </c>
      <c r="C41" s="185">
        <v>0</v>
      </c>
      <c r="D41" s="185">
        <v>0</v>
      </c>
      <c r="E41" s="185">
        <v>0</v>
      </c>
      <c r="F41" s="185">
        <v>0</v>
      </c>
      <c r="G41" s="185">
        <v>0</v>
      </c>
      <c r="H41" s="185">
        <f t="shared" si="3"/>
        <v>0</v>
      </c>
      <c r="J41" s="183">
        <v>15</v>
      </c>
      <c r="K41" s="184" t="s">
        <v>152</v>
      </c>
      <c r="L41" s="185">
        <v>0</v>
      </c>
      <c r="M41" s="185">
        <v>0</v>
      </c>
      <c r="N41" s="185">
        <v>0</v>
      </c>
      <c r="O41" s="185">
        <v>0</v>
      </c>
      <c r="P41" s="185">
        <v>0</v>
      </c>
      <c r="Q41" s="185">
        <f t="shared" si="4"/>
        <v>0</v>
      </c>
      <c r="S41" s="183">
        <v>15</v>
      </c>
      <c r="T41" s="184" t="s">
        <v>152</v>
      </c>
      <c r="U41" s="185">
        <v>0</v>
      </c>
      <c r="V41" s="185">
        <v>0</v>
      </c>
      <c r="W41" s="185">
        <v>0</v>
      </c>
      <c r="X41" s="185">
        <v>0</v>
      </c>
      <c r="Y41" s="185">
        <v>0</v>
      </c>
      <c r="Z41" s="185">
        <f t="shared" si="5"/>
        <v>0</v>
      </c>
    </row>
    <row r="42" spans="1:26">
      <c r="A42" s="183">
        <v>16</v>
      </c>
      <c r="B42" s="184" t="s">
        <v>154</v>
      </c>
      <c r="C42" s="185">
        <v>0</v>
      </c>
      <c r="D42" s="185">
        <v>0</v>
      </c>
      <c r="E42" s="185">
        <v>0</v>
      </c>
      <c r="F42" s="185">
        <v>0</v>
      </c>
      <c r="G42" s="185">
        <v>0</v>
      </c>
      <c r="H42" s="185">
        <f t="shared" si="3"/>
        <v>0</v>
      </c>
      <c r="J42" s="183">
        <v>16</v>
      </c>
      <c r="K42" s="184" t="s">
        <v>154</v>
      </c>
      <c r="L42" s="185">
        <v>0</v>
      </c>
      <c r="M42" s="185">
        <v>0</v>
      </c>
      <c r="N42" s="185">
        <v>0</v>
      </c>
      <c r="O42" s="185">
        <v>0</v>
      </c>
      <c r="P42" s="185">
        <v>0</v>
      </c>
      <c r="Q42" s="185">
        <f t="shared" si="4"/>
        <v>0</v>
      </c>
      <c r="S42" s="183">
        <v>16</v>
      </c>
      <c r="T42" s="184" t="s">
        <v>154</v>
      </c>
      <c r="U42" s="185">
        <v>0</v>
      </c>
      <c r="V42" s="185">
        <v>0</v>
      </c>
      <c r="W42" s="185">
        <v>0</v>
      </c>
      <c r="X42" s="185">
        <v>0</v>
      </c>
      <c r="Y42" s="185">
        <v>0</v>
      </c>
      <c r="Z42" s="185">
        <f t="shared" si="5"/>
        <v>0</v>
      </c>
    </row>
    <row r="43" spans="1:26">
      <c r="A43" s="183">
        <v>17</v>
      </c>
      <c r="B43" s="184" t="s">
        <v>155</v>
      </c>
      <c r="C43" s="185">
        <v>0</v>
      </c>
      <c r="D43" s="185">
        <v>0</v>
      </c>
      <c r="E43" s="185">
        <v>0</v>
      </c>
      <c r="F43" s="185">
        <v>0</v>
      </c>
      <c r="G43" s="185">
        <v>0</v>
      </c>
      <c r="H43" s="185">
        <f t="shared" si="3"/>
        <v>0</v>
      </c>
      <c r="J43" s="183">
        <v>17</v>
      </c>
      <c r="K43" s="184" t="s">
        <v>155</v>
      </c>
      <c r="L43" s="185">
        <v>0</v>
      </c>
      <c r="M43" s="185">
        <v>0</v>
      </c>
      <c r="N43" s="185">
        <v>0</v>
      </c>
      <c r="O43" s="185">
        <v>0</v>
      </c>
      <c r="P43" s="185">
        <v>0</v>
      </c>
      <c r="Q43" s="185">
        <f t="shared" si="4"/>
        <v>0</v>
      </c>
      <c r="S43" s="183">
        <v>17</v>
      </c>
      <c r="T43" s="184" t="s">
        <v>155</v>
      </c>
      <c r="U43" s="185">
        <v>0</v>
      </c>
      <c r="V43" s="185">
        <v>0</v>
      </c>
      <c r="W43" s="185">
        <v>0</v>
      </c>
      <c r="X43" s="185">
        <v>0</v>
      </c>
      <c r="Y43" s="185">
        <v>0</v>
      </c>
      <c r="Z43" s="185">
        <f t="shared" si="5"/>
        <v>0</v>
      </c>
    </row>
    <row r="44" spans="1:26">
      <c r="A44" s="183">
        <v>18</v>
      </c>
      <c r="B44" s="184" t="s">
        <v>157</v>
      </c>
      <c r="C44" s="185">
        <v>0</v>
      </c>
      <c r="D44" s="185">
        <v>0</v>
      </c>
      <c r="E44" s="185">
        <v>0</v>
      </c>
      <c r="F44" s="185">
        <v>0</v>
      </c>
      <c r="G44" s="185">
        <v>0</v>
      </c>
      <c r="H44" s="185">
        <f t="shared" si="3"/>
        <v>0</v>
      </c>
      <c r="J44" s="183">
        <v>18</v>
      </c>
      <c r="K44" s="184" t="s">
        <v>157</v>
      </c>
      <c r="L44" s="185">
        <v>0</v>
      </c>
      <c r="M44" s="185">
        <v>0</v>
      </c>
      <c r="N44" s="185">
        <v>0</v>
      </c>
      <c r="O44" s="185">
        <v>0</v>
      </c>
      <c r="P44" s="185">
        <v>0</v>
      </c>
      <c r="Q44" s="185">
        <f t="shared" si="4"/>
        <v>0</v>
      </c>
      <c r="S44" s="183">
        <v>18</v>
      </c>
      <c r="T44" s="184" t="s">
        <v>157</v>
      </c>
      <c r="U44" s="185">
        <v>0</v>
      </c>
      <c r="V44" s="185">
        <v>0</v>
      </c>
      <c r="W44" s="185">
        <v>0</v>
      </c>
      <c r="X44" s="185">
        <v>0</v>
      </c>
      <c r="Y44" s="185">
        <v>0</v>
      </c>
      <c r="Z44" s="185">
        <f t="shared" si="5"/>
        <v>0</v>
      </c>
    </row>
    <row r="45" spans="1:26">
      <c r="A45" s="183">
        <v>19</v>
      </c>
      <c r="B45" s="184" t="s">
        <v>158</v>
      </c>
      <c r="C45" s="185">
        <v>0</v>
      </c>
      <c r="D45" s="185">
        <v>0</v>
      </c>
      <c r="E45" s="185">
        <v>0</v>
      </c>
      <c r="F45" s="185">
        <v>0</v>
      </c>
      <c r="G45" s="185">
        <v>0</v>
      </c>
      <c r="H45" s="185">
        <f t="shared" si="3"/>
        <v>0</v>
      </c>
      <c r="J45" s="183">
        <v>19</v>
      </c>
      <c r="K45" s="184" t="s">
        <v>158</v>
      </c>
      <c r="L45" s="185">
        <v>0</v>
      </c>
      <c r="M45" s="185">
        <v>0</v>
      </c>
      <c r="N45" s="185">
        <v>0</v>
      </c>
      <c r="O45" s="185">
        <v>0</v>
      </c>
      <c r="P45" s="185">
        <v>0</v>
      </c>
      <c r="Q45" s="185">
        <f t="shared" si="4"/>
        <v>0</v>
      </c>
      <c r="S45" s="183">
        <v>19</v>
      </c>
      <c r="T45" s="184" t="s">
        <v>158</v>
      </c>
      <c r="U45" s="185">
        <v>0</v>
      </c>
      <c r="V45" s="185">
        <v>0</v>
      </c>
      <c r="W45" s="185">
        <v>0</v>
      </c>
      <c r="X45" s="185">
        <v>0</v>
      </c>
      <c r="Y45" s="185">
        <v>0</v>
      </c>
      <c r="Z45" s="185">
        <f t="shared" si="5"/>
        <v>0</v>
      </c>
    </row>
    <row r="46" spans="1:26" ht="18.75">
      <c r="A46" s="258" t="s">
        <v>208</v>
      </c>
      <c r="B46" s="258"/>
      <c r="C46" s="258"/>
      <c r="D46" s="258"/>
      <c r="E46" s="258"/>
      <c r="F46" s="258"/>
      <c r="G46" s="258"/>
      <c r="H46" s="258"/>
      <c r="J46" s="258" t="s">
        <v>208</v>
      </c>
      <c r="K46" s="258"/>
      <c r="L46" s="258"/>
      <c r="M46" s="258"/>
      <c r="N46" s="258"/>
      <c r="O46" s="258"/>
      <c r="P46" s="258"/>
      <c r="Q46" s="258"/>
      <c r="S46" s="258" t="s">
        <v>208</v>
      </c>
      <c r="T46" s="258"/>
      <c r="U46" s="258"/>
      <c r="V46" s="258"/>
      <c r="W46" s="258"/>
      <c r="X46" s="258"/>
      <c r="Y46" s="258"/>
      <c r="Z46" s="258"/>
    </row>
    <row r="47" spans="1:26" ht="45">
      <c r="A47" s="181" t="s">
        <v>199</v>
      </c>
      <c r="B47" s="181" t="s">
        <v>128</v>
      </c>
      <c r="C47" s="182" t="s">
        <v>200</v>
      </c>
      <c r="D47" s="182" t="s">
        <v>201</v>
      </c>
      <c r="E47" s="182" t="s">
        <v>202</v>
      </c>
      <c r="F47" s="182" t="s">
        <v>203</v>
      </c>
      <c r="G47" s="182" t="s">
        <v>204</v>
      </c>
      <c r="H47" s="182" t="s">
        <v>207</v>
      </c>
      <c r="J47" s="181" t="s">
        <v>199</v>
      </c>
      <c r="K47" s="181" t="s">
        <v>128</v>
      </c>
      <c r="L47" s="182" t="s">
        <v>200</v>
      </c>
      <c r="M47" s="182" t="s">
        <v>201</v>
      </c>
      <c r="N47" s="182" t="s">
        <v>202</v>
      </c>
      <c r="O47" s="182" t="s">
        <v>203</v>
      </c>
      <c r="P47" s="182" t="s">
        <v>204</v>
      </c>
      <c r="Q47" s="182" t="s">
        <v>205</v>
      </c>
      <c r="S47" s="181" t="s">
        <v>199</v>
      </c>
      <c r="T47" s="181" t="s">
        <v>128</v>
      </c>
      <c r="U47" s="182" t="s">
        <v>200</v>
      </c>
      <c r="V47" s="182" t="s">
        <v>201</v>
      </c>
      <c r="W47" s="182" t="s">
        <v>202</v>
      </c>
      <c r="X47" s="182" t="s">
        <v>203</v>
      </c>
      <c r="Y47" s="182" t="s">
        <v>204</v>
      </c>
      <c r="Z47" s="182" t="s">
        <v>205</v>
      </c>
    </row>
    <row r="48" spans="1:26">
      <c r="A48" s="183">
        <v>1</v>
      </c>
      <c r="B48" s="184" t="s">
        <v>129</v>
      </c>
      <c r="C48" s="185">
        <v>0</v>
      </c>
      <c r="D48" s="185">
        <v>0</v>
      </c>
      <c r="E48" s="185">
        <v>0</v>
      </c>
      <c r="F48" s="185">
        <v>0</v>
      </c>
      <c r="G48" s="185">
        <v>0</v>
      </c>
      <c r="H48" s="185">
        <f>SUM(C48:G48)</f>
        <v>0</v>
      </c>
      <c r="J48" s="183">
        <v>1</v>
      </c>
      <c r="K48" s="184" t="s">
        <v>129</v>
      </c>
      <c r="L48" s="185">
        <v>0</v>
      </c>
      <c r="M48" s="185">
        <v>0</v>
      </c>
      <c r="N48" s="185">
        <v>0</v>
      </c>
      <c r="O48" s="185">
        <v>0</v>
      </c>
      <c r="P48" s="185">
        <v>0</v>
      </c>
      <c r="Q48" s="185">
        <f>SUM(L48:P48)</f>
        <v>0</v>
      </c>
      <c r="S48" s="183">
        <v>1</v>
      </c>
      <c r="T48" s="184" t="s">
        <v>129</v>
      </c>
      <c r="U48" s="185">
        <v>0</v>
      </c>
      <c r="V48" s="185">
        <v>0</v>
      </c>
      <c r="W48" s="185">
        <v>0</v>
      </c>
      <c r="X48" s="185">
        <v>0</v>
      </c>
      <c r="Y48" s="185">
        <v>0</v>
      </c>
      <c r="Z48" s="185">
        <f>SUM(U48:Y48)</f>
        <v>0</v>
      </c>
    </row>
    <row r="49" spans="1:26">
      <c r="A49" s="183">
        <v>2</v>
      </c>
      <c r="B49" s="184" t="s">
        <v>130</v>
      </c>
      <c r="C49" s="185">
        <v>0</v>
      </c>
      <c r="D49" s="185">
        <v>0</v>
      </c>
      <c r="E49" s="185">
        <v>0</v>
      </c>
      <c r="F49" s="185">
        <v>0</v>
      </c>
      <c r="G49" s="185">
        <v>0</v>
      </c>
      <c r="H49" s="185">
        <f t="shared" ref="H49:H66" si="6">SUM(C49:G49)</f>
        <v>0</v>
      </c>
      <c r="J49" s="183">
        <v>2</v>
      </c>
      <c r="K49" s="184" t="s">
        <v>130</v>
      </c>
      <c r="L49" s="185">
        <v>0</v>
      </c>
      <c r="M49" s="185">
        <v>0</v>
      </c>
      <c r="N49" s="185">
        <v>0</v>
      </c>
      <c r="O49" s="185">
        <v>0</v>
      </c>
      <c r="P49" s="185">
        <v>0</v>
      </c>
      <c r="Q49" s="185">
        <f t="shared" ref="Q49:Q66" si="7">SUM(L49:P49)</f>
        <v>0</v>
      </c>
      <c r="S49" s="183">
        <v>2</v>
      </c>
      <c r="T49" s="184" t="s">
        <v>130</v>
      </c>
      <c r="U49" s="185">
        <v>0</v>
      </c>
      <c r="V49" s="185">
        <v>0</v>
      </c>
      <c r="W49" s="185">
        <v>0</v>
      </c>
      <c r="X49" s="185">
        <v>0</v>
      </c>
      <c r="Y49" s="185">
        <v>0</v>
      </c>
      <c r="Z49" s="185">
        <f t="shared" ref="Z49:Z66" si="8">SUM(U49:Y49)</f>
        <v>0</v>
      </c>
    </row>
    <row r="50" spans="1:26">
      <c r="A50" s="183">
        <v>3</v>
      </c>
      <c r="B50" s="184" t="s">
        <v>134</v>
      </c>
      <c r="C50" s="185">
        <v>0</v>
      </c>
      <c r="D50" s="185">
        <v>0</v>
      </c>
      <c r="E50" s="185">
        <v>0</v>
      </c>
      <c r="F50" s="185">
        <v>0</v>
      </c>
      <c r="G50" s="185">
        <v>0</v>
      </c>
      <c r="H50" s="185">
        <f t="shared" si="6"/>
        <v>0</v>
      </c>
      <c r="J50" s="183">
        <v>3</v>
      </c>
      <c r="K50" s="184" t="s">
        <v>134</v>
      </c>
      <c r="L50" s="185">
        <v>0</v>
      </c>
      <c r="M50" s="185">
        <v>0</v>
      </c>
      <c r="N50" s="185">
        <v>0</v>
      </c>
      <c r="O50" s="185">
        <v>0</v>
      </c>
      <c r="P50" s="185">
        <v>0</v>
      </c>
      <c r="Q50" s="185">
        <f t="shared" si="7"/>
        <v>0</v>
      </c>
      <c r="S50" s="183">
        <v>3</v>
      </c>
      <c r="T50" s="184" t="s">
        <v>134</v>
      </c>
      <c r="U50" s="185">
        <v>0</v>
      </c>
      <c r="V50" s="185">
        <v>0</v>
      </c>
      <c r="W50" s="185">
        <v>0</v>
      </c>
      <c r="X50" s="185">
        <v>0</v>
      </c>
      <c r="Y50" s="185">
        <v>0</v>
      </c>
      <c r="Z50" s="185">
        <f t="shared" si="8"/>
        <v>0</v>
      </c>
    </row>
    <row r="51" spans="1:26">
      <c r="A51" s="183">
        <v>4</v>
      </c>
      <c r="B51" s="184" t="s">
        <v>135</v>
      </c>
      <c r="C51" s="185">
        <v>0</v>
      </c>
      <c r="D51" s="185">
        <v>0</v>
      </c>
      <c r="E51" s="185">
        <v>0</v>
      </c>
      <c r="F51" s="185">
        <v>0</v>
      </c>
      <c r="G51" s="185">
        <v>0</v>
      </c>
      <c r="H51" s="185">
        <f t="shared" si="6"/>
        <v>0</v>
      </c>
      <c r="J51" s="183">
        <v>4</v>
      </c>
      <c r="K51" s="184" t="s">
        <v>135</v>
      </c>
      <c r="L51" s="185">
        <v>0</v>
      </c>
      <c r="M51" s="185">
        <v>0</v>
      </c>
      <c r="N51" s="185">
        <v>0</v>
      </c>
      <c r="O51" s="185">
        <v>0</v>
      </c>
      <c r="P51" s="185">
        <v>0</v>
      </c>
      <c r="Q51" s="185">
        <f t="shared" si="7"/>
        <v>0</v>
      </c>
      <c r="S51" s="183">
        <v>4</v>
      </c>
      <c r="T51" s="184" t="s">
        <v>135</v>
      </c>
      <c r="U51" s="185">
        <v>0</v>
      </c>
      <c r="V51" s="185">
        <v>0</v>
      </c>
      <c r="W51" s="185">
        <v>0</v>
      </c>
      <c r="X51" s="185">
        <v>0</v>
      </c>
      <c r="Y51" s="185">
        <v>0</v>
      </c>
      <c r="Z51" s="185">
        <f t="shared" si="8"/>
        <v>0</v>
      </c>
    </row>
    <row r="52" spans="1:26">
      <c r="A52" s="183">
        <v>5</v>
      </c>
      <c r="B52" s="184" t="s">
        <v>138</v>
      </c>
      <c r="C52" s="185">
        <v>0</v>
      </c>
      <c r="D52" s="185">
        <v>0</v>
      </c>
      <c r="E52" s="185">
        <v>0</v>
      </c>
      <c r="F52" s="185">
        <v>0</v>
      </c>
      <c r="G52" s="185">
        <v>0</v>
      </c>
      <c r="H52" s="185">
        <f t="shared" si="6"/>
        <v>0</v>
      </c>
      <c r="J52" s="183">
        <v>5</v>
      </c>
      <c r="K52" s="184" t="s">
        <v>138</v>
      </c>
      <c r="L52" s="185">
        <v>0</v>
      </c>
      <c r="M52" s="185">
        <v>0</v>
      </c>
      <c r="N52" s="185">
        <v>0</v>
      </c>
      <c r="O52" s="185">
        <v>0</v>
      </c>
      <c r="P52" s="185">
        <v>0</v>
      </c>
      <c r="Q52" s="185">
        <f t="shared" si="7"/>
        <v>0</v>
      </c>
      <c r="S52" s="183">
        <v>5</v>
      </c>
      <c r="T52" s="184" t="s">
        <v>138</v>
      </c>
      <c r="U52" s="185">
        <v>0</v>
      </c>
      <c r="V52" s="185">
        <v>0</v>
      </c>
      <c r="W52" s="185">
        <v>0</v>
      </c>
      <c r="X52" s="185">
        <v>0</v>
      </c>
      <c r="Y52" s="185">
        <v>0</v>
      </c>
      <c r="Z52" s="185">
        <f t="shared" si="8"/>
        <v>0</v>
      </c>
    </row>
    <row r="53" spans="1:26">
      <c r="A53" s="183">
        <v>6</v>
      </c>
      <c r="B53" s="184" t="s">
        <v>139</v>
      </c>
      <c r="C53" s="185">
        <v>0</v>
      </c>
      <c r="D53" s="185">
        <v>0</v>
      </c>
      <c r="E53" s="185">
        <v>0</v>
      </c>
      <c r="F53" s="185">
        <v>0</v>
      </c>
      <c r="G53" s="185">
        <v>0</v>
      </c>
      <c r="H53" s="185">
        <f t="shared" si="6"/>
        <v>0</v>
      </c>
      <c r="J53" s="183">
        <v>6</v>
      </c>
      <c r="K53" s="184" t="s">
        <v>139</v>
      </c>
      <c r="L53" s="185">
        <v>0</v>
      </c>
      <c r="M53" s="185">
        <v>0</v>
      </c>
      <c r="N53" s="185">
        <v>0</v>
      </c>
      <c r="O53" s="185">
        <v>0</v>
      </c>
      <c r="P53" s="185">
        <v>0</v>
      </c>
      <c r="Q53" s="185">
        <f t="shared" si="7"/>
        <v>0</v>
      </c>
      <c r="S53" s="183">
        <v>6</v>
      </c>
      <c r="T53" s="184" t="s">
        <v>139</v>
      </c>
      <c r="U53" s="185">
        <v>0</v>
      </c>
      <c r="V53" s="185">
        <v>0</v>
      </c>
      <c r="W53" s="185">
        <v>0</v>
      </c>
      <c r="X53" s="185">
        <v>0</v>
      </c>
      <c r="Y53" s="185">
        <v>0</v>
      </c>
      <c r="Z53" s="185">
        <f t="shared" si="8"/>
        <v>0</v>
      </c>
    </row>
    <row r="54" spans="1:26">
      <c r="A54" s="183">
        <v>7</v>
      </c>
      <c r="B54" s="184" t="s">
        <v>141</v>
      </c>
      <c r="C54" s="185">
        <v>0</v>
      </c>
      <c r="D54" s="185">
        <v>0</v>
      </c>
      <c r="E54" s="185">
        <v>0</v>
      </c>
      <c r="F54" s="185">
        <v>0</v>
      </c>
      <c r="G54" s="185">
        <v>0</v>
      </c>
      <c r="H54" s="185">
        <f t="shared" si="6"/>
        <v>0</v>
      </c>
      <c r="J54" s="183">
        <v>7</v>
      </c>
      <c r="K54" s="184" t="s">
        <v>141</v>
      </c>
      <c r="L54" s="185">
        <v>0</v>
      </c>
      <c r="M54" s="185">
        <v>0</v>
      </c>
      <c r="N54" s="185">
        <v>0</v>
      </c>
      <c r="O54" s="185">
        <v>0</v>
      </c>
      <c r="P54" s="185">
        <v>0</v>
      </c>
      <c r="Q54" s="185">
        <f t="shared" si="7"/>
        <v>0</v>
      </c>
      <c r="S54" s="183">
        <v>7</v>
      </c>
      <c r="T54" s="184" t="s">
        <v>141</v>
      </c>
      <c r="U54" s="185">
        <v>0</v>
      </c>
      <c r="V54" s="185">
        <v>0</v>
      </c>
      <c r="W54" s="185">
        <v>0</v>
      </c>
      <c r="X54" s="185">
        <v>0</v>
      </c>
      <c r="Y54" s="185">
        <v>0</v>
      </c>
      <c r="Z54" s="185">
        <f t="shared" si="8"/>
        <v>0</v>
      </c>
    </row>
    <row r="55" spans="1:26">
      <c r="A55" s="183">
        <v>8</v>
      </c>
      <c r="B55" s="184" t="s">
        <v>142</v>
      </c>
      <c r="C55" s="185">
        <v>0</v>
      </c>
      <c r="D55" s="185">
        <v>0</v>
      </c>
      <c r="E55" s="185">
        <v>0</v>
      </c>
      <c r="F55" s="185">
        <v>0</v>
      </c>
      <c r="G55" s="185">
        <v>0</v>
      </c>
      <c r="H55" s="185">
        <f t="shared" si="6"/>
        <v>0</v>
      </c>
      <c r="J55" s="183">
        <v>8</v>
      </c>
      <c r="K55" s="184" t="s">
        <v>142</v>
      </c>
      <c r="L55" s="185">
        <v>0</v>
      </c>
      <c r="M55" s="185">
        <v>0</v>
      </c>
      <c r="N55" s="185">
        <v>0</v>
      </c>
      <c r="O55" s="185">
        <v>0</v>
      </c>
      <c r="P55" s="185">
        <v>0</v>
      </c>
      <c r="Q55" s="185">
        <f t="shared" si="7"/>
        <v>0</v>
      </c>
      <c r="S55" s="183">
        <v>8</v>
      </c>
      <c r="T55" s="184" t="s">
        <v>142</v>
      </c>
      <c r="U55" s="185">
        <v>0</v>
      </c>
      <c r="V55" s="185">
        <v>0</v>
      </c>
      <c r="W55" s="185">
        <v>0</v>
      </c>
      <c r="X55" s="185">
        <v>0</v>
      </c>
      <c r="Y55" s="185">
        <v>0</v>
      </c>
      <c r="Z55" s="185">
        <f t="shared" si="8"/>
        <v>0</v>
      </c>
    </row>
    <row r="56" spans="1:26">
      <c r="A56" s="183">
        <v>9</v>
      </c>
      <c r="B56" s="184" t="s">
        <v>144</v>
      </c>
      <c r="C56" s="185">
        <v>0</v>
      </c>
      <c r="D56" s="185">
        <v>0</v>
      </c>
      <c r="E56" s="185">
        <v>0</v>
      </c>
      <c r="F56" s="185">
        <v>0</v>
      </c>
      <c r="G56" s="185">
        <v>0</v>
      </c>
      <c r="H56" s="185">
        <f t="shared" si="6"/>
        <v>0</v>
      </c>
      <c r="J56" s="183">
        <v>9</v>
      </c>
      <c r="K56" s="184" t="s">
        <v>144</v>
      </c>
      <c r="L56" s="185">
        <v>0</v>
      </c>
      <c r="M56" s="185">
        <v>0</v>
      </c>
      <c r="N56" s="185">
        <v>0</v>
      </c>
      <c r="O56" s="185">
        <v>0</v>
      </c>
      <c r="P56" s="185">
        <v>0</v>
      </c>
      <c r="Q56" s="185">
        <f t="shared" si="7"/>
        <v>0</v>
      </c>
      <c r="S56" s="183">
        <v>9</v>
      </c>
      <c r="T56" s="184" t="s">
        <v>144</v>
      </c>
      <c r="U56" s="185">
        <v>0</v>
      </c>
      <c r="V56" s="185">
        <v>0</v>
      </c>
      <c r="W56" s="185">
        <v>0</v>
      </c>
      <c r="X56" s="185">
        <v>0</v>
      </c>
      <c r="Y56" s="185">
        <v>0</v>
      </c>
      <c r="Z56" s="185">
        <f t="shared" si="8"/>
        <v>0</v>
      </c>
    </row>
    <row r="57" spans="1:26">
      <c r="A57" s="183">
        <v>10</v>
      </c>
      <c r="B57" s="184" t="s">
        <v>145</v>
      </c>
      <c r="C57" s="185">
        <v>0</v>
      </c>
      <c r="D57" s="185">
        <v>0</v>
      </c>
      <c r="E57" s="185">
        <v>0</v>
      </c>
      <c r="F57" s="185">
        <v>0</v>
      </c>
      <c r="G57" s="185">
        <v>0</v>
      </c>
      <c r="H57" s="185">
        <f t="shared" si="6"/>
        <v>0</v>
      </c>
      <c r="J57" s="183">
        <v>10</v>
      </c>
      <c r="K57" s="184" t="s">
        <v>145</v>
      </c>
      <c r="L57" s="185">
        <v>0</v>
      </c>
      <c r="M57" s="185">
        <v>0</v>
      </c>
      <c r="N57" s="185">
        <v>0</v>
      </c>
      <c r="O57" s="185">
        <v>0</v>
      </c>
      <c r="P57" s="185">
        <v>0</v>
      </c>
      <c r="Q57" s="185">
        <f t="shared" si="7"/>
        <v>0</v>
      </c>
      <c r="S57" s="183">
        <v>10</v>
      </c>
      <c r="T57" s="184" t="s">
        <v>145</v>
      </c>
      <c r="U57" s="185">
        <v>0</v>
      </c>
      <c r="V57" s="185">
        <v>0</v>
      </c>
      <c r="W57" s="185">
        <v>0</v>
      </c>
      <c r="X57" s="185">
        <v>0</v>
      </c>
      <c r="Y57" s="185">
        <v>0</v>
      </c>
      <c r="Z57" s="185">
        <f t="shared" si="8"/>
        <v>0</v>
      </c>
    </row>
    <row r="58" spans="1:26">
      <c r="A58" s="183">
        <v>11</v>
      </c>
      <c r="B58" s="184" t="s">
        <v>147</v>
      </c>
      <c r="C58" s="185">
        <v>0</v>
      </c>
      <c r="D58" s="185">
        <v>0</v>
      </c>
      <c r="E58" s="185">
        <v>0</v>
      </c>
      <c r="F58" s="185">
        <v>0</v>
      </c>
      <c r="G58" s="185">
        <v>0</v>
      </c>
      <c r="H58" s="185">
        <f t="shared" si="6"/>
        <v>0</v>
      </c>
      <c r="J58" s="183">
        <v>11</v>
      </c>
      <c r="K58" s="184" t="s">
        <v>147</v>
      </c>
      <c r="L58" s="185">
        <v>0</v>
      </c>
      <c r="M58" s="185">
        <v>0</v>
      </c>
      <c r="N58" s="185">
        <v>0</v>
      </c>
      <c r="O58" s="185">
        <v>0</v>
      </c>
      <c r="P58" s="185">
        <v>0</v>
      </c>
      <c r="Q58" s="185">
        <f t="shared" si="7"/>
        <v>0</v>
      </c>
      <c r="S58" s="183">
        <v>11</v>
      </c>
      <c r="T58" s="184" t="s">
        <v>147</v>
      </c>
      <c r="U58" s="185">
        <v>0</v>
      </c>
      <c r="V58" s="185">
        <v>0</v>
      </c>
      <c r="W58" s="185">
        <v>0</v>
      </c>
      <c r="X58" s="185">
        <v>0</v>
      </c>
      <c r="Y58" s="185">
        <v>0</v>
      </c>
      <c r="Z58" s="185">
        <f t="shared" si="8"/>
        <v>0</v>
      </c>
    </row>
    <row r="59" spans="1:26">
      <c r="A59" s="183">
        <v>12</v>
      </c>
      <c r="B59" s="184" t="s">
        <v>148</v>
      </c>
      <c r="C59" s="185">
        <v>0</v>
      </c>
      <c r="D59" s="185">
        <v>0</v>
      </c>
      <c r="E59" s="185">
        <v>0</v>
      </c>
      <c r="F59" s="185">
        <v>0</v>
      </c>
      <c r="G59" s="185">
        <v>0</v>
      </c>
      <c r="H59" s="185">
        <f t="shared" si="6"/>
        <v>0</v>
      </c>
      <c r="J59" s="183">
        <v>12</v>
      </c>
      <c r="K59" s="184" t="s">
        <v>148</v>
      </c>
      <c r="L59" s="185">
        <v>0</v>
      </c>
      <c r="M59" s="185">
        <v>0</v>
      </c>
      <c r="N59" s="185">
        <v>0</v>
      </c>
      <c r="O59" s="185">
        <v>0</v>
      </c>
      <c r="P59" s="185">
        <v>0</v>
      </c>
      <c r="Q59" s="185">
        <f t="shared" si="7"/>
        <v>0</v>
      </c>
      <c r="S59" s="183">
        <v>12</v>
      </c>
      <c r="T59" s="184" t="s">
        <v>148</v>
      </c>
      <c r="U59" s="185">
        <v>0</v>
      </c>
      <c r="V59" s="185">
        <v>0</v>
      </c>
      <c r="W59" s="185">
        <v>0</v>
      </c>
      <c r="X59" s="185">
        <v>0</v>
      </c>
      <c r="Y59" s="185">
        <v>0</v>
      </c>
      <c r="Z59" s="185">
        <f t="shared" si="8"/>
        <v>0</v>
      </c>
    </row>
    <row r="60" spans="1:26">
      <c r="A60" s="183">
        <v>13</v>
      </c>
      <c r="B60" s="184" t="s">
        <v>149</v>
      </c>
      <c r="C60" s="185">
        <v>0</v>
      </c>
      <c r="D60" s="185">
        <v>0</v>
      </c>
      <c r="E60" s="185">
        <v>0</v>
      </c>
      <c r="F60" s="185">
        <v>0</v>
      </c>
      <c r="G60" s="185">
        <v>0</v>
      </c>
      <c r="H60" s="185">
        <f t="shared" si="6"/>
        <v>0</v>
      </c>
      <c r="J60" s="183">
        <v>13</v>
      </c>
      <c r="K60" s="184" t="s">
        <v>149</v>
      </c>
      <c r="L60" s="185">
        <v>0</v>
      </c>
      <c r="M60" s="185">
        <v>0</v>
      </c>
      <c r="N60" s="185">
        <v>0</v>
      </c>
      <c r="O60" s="185">
        <v>0</v>
      </c>
      <c r="P60" s="185">
        <v>0</v>
      </c>
      <c r="Q60" s="185">
        <f t="shared" si="7"/>
        <v>0</v>
      </c>
      <c r="S60" s="183">
        <v>13</v>
      </c>
      <c r="T60" s="184" t="s">
        <v>149</v>
      </c>
      <c r="U60" s="185">
        <v>0</v>
      </c>
      <c r="V60" s="185">
        <v>0</v>
      </c>
      <c r="W60" s="185">
        <v>0</v>
      </c>
      <c r="X60" s="185">
        <v>0</v>
      </c>
      <c r="Y60" s="185">
        <v>0</v>
      </c>
      <c r="Z60" s="185">
        <f t="shared" si="8"/>
        <v>0</v>
      </c>
    </row>
    <row r="61" spans="1:26">
      <c r="A61" s="183">
        <v>14</v>
      </c>
      <c r="B61" s="184" t="s">
        <v>151</v>
      </c>
      <c r="C61" s="185">
        <v>0</v>
      </c>
      <c r="D61" s="185">
        <v>0</v>
      </c>
      <c r="E61" s="185">
        <v>0</v>
      </c>
      <c r="F61" s="185">
        <v>0</v>
      </c>
      <c r="G61" s="185">
        <v>0</v>
      </c>
      <c r="H61" s="185">
        <f t="shared" si="6"/>
        <v>0</v>
      </c>
      <c r="J61" s="183">
        <v>14</v>
      </c>
      <c r="K61" s="184" t="s">
        <v>151</v>
      </c>
      <c r="L61" s="185">
        <v>0</v>
      </c>
      <c r="M61" s="185">
        <v>0</v>
      </c>
      <c r="N61" s="185">
        <v>0</v>
      </c>
      <c r="O61" s="185">
        <v>0</v>
      </c>
      <c r="P61" s="185">
        <v>0</v>
      </c>
      <c r="Q61" s="185">
        <f t="shared" si="7"/>
        <v>0</v>
      </c>
      <c r="S61" s="183">
        <v>14</v>
      </c>
      <c r="T61" s="184" t="s">
        <v>151</v>
      </c>
      <c r="U61" s="185">
        <v>0</v>
      </c>
      <c r="V61" s="185">
        <v>0</v>
      </c>
      <c r="W61" s="185">
        <v>0</v>
      </c>
      <c r="X61" s="185">
        <v>0</v>
      </c>
      <c r="Y61" s="185">
        <v>0</v>
      </c>
      <c r="Z61" s="185">
        <f t="shared" si="8"/>
        <v>0</v>
      </c>
    </row>
    <row r="62" spans="1:26">
      <c r="A62" s="183">
        <v>15</v>
      </c>
      <c r="B62" s="184" t="s">
        <v>152</v>
      </c>
      <c r="C62" s="185">
        <v>0</v>
      </c>
      <c r="D62" s="185">
        <v>0</v>
      </c>
      <c r="E62" s="185">
        <v>0</v>
      </c>
      <c r="F62" s="185">
        <v>0</v>
      </c>
      <c r="G62" s="185">
        <v>0</v>
      </c>
      <c r="H62" s="185">
        <f t="shared" si="6"/>
        <v>0</v>
      </c>
      <c r="J62" s="183">
        <v>15</v>
      </c>
      <c r="K62" s="184" t="s">
        <v>152</v>
      </c>
      <c r="L62" s="185">
        <v>0</v>
      </c>
      <c r="M62" s="185">
        <v>0</v>
      </c>
      <c r="N62" s="185">
        <v>0</v>
      </c>
      <c r="O62" s="185">
        <v>0</v>
      </c>
      <c r="P62" s="185">
        <v>0</v>
      </c>
      <c r="Q62" s="185">
        <f t="shared" si="7"/>
        <v>0</v>
      </c>
      <c r="S62" s="183">
        <v>15</v>
      </c>
      <c r="T62" s="184" t="s">
        <v>152</v>
      </c>
      <c r="U62" s="185">
        <v>0</v>
      </c>
      <c r="V62" s="185">
        <v>0</v>
      </c>
      <c r="W62" s="185">
        <v>0</v>
      </c>
      <c r="X62" s="185">
        <v>0</v>
      </c>
      <c r="Y62" s="185">
        <v>0</v>
      </c>
      <c r="Z62" s="185">
        <f t="shared" si="8"/>
        <v>0</v>
      </c>
    </row>
    <row r="63" spans="1:26">
      <c r="A63" s="183">
        <v>16</v>
      </c>
      <c r="B63" s="184" t="s">
        <v>154</v>
      </c>
      <c r="C63" s="185">
        <v>0</v>
      </c>
      <c r="D63" s="185">
        <v>0</v>
      </c>
      <c r="E63" s="185">
        <v>0</v>
      </c>
      <c r="F63" s="185">
        <v>0</v>
      </c>
      <c r="G63" s="185">
        <v>0</v>
      </c>
      <c r="H63" s="185">
        <f t="shared" si="6"/>
        <v>0</v>
      </c>
      <c r="J63" s="183">
        <v>16</v>
      </c>
      <c r="K63" s="184" t="s">
        <v>154</v>
      </c>
      <c r="L63" s="185">
        <v>0</v>
      </c>
      <c r="M63" s="185">
        <v>0</v>
      </c>
      <c r="N63" s="185">
        <v>0</v>
      </c>
      <c r="O63" s="185">
        <v>0</v>
      </c>
      <c r="P63" s="185">
        <v>0</v>
      </c>
      <c r="Q63" s="185">
        <f t="shared" si="7"/>
        <v>0</v>
      </c>
      <c r="S63" s="183">
        <v>16</v>
      </c>
      <c r="T63" s="184" t="s">
        <v>154</v>
      </c>
      <c r="U63" s="185">
        <v>0</v>
      </c>
      <c r="V63" s="185">
        <v>0</v>
      </c>
      <c r="W63" s="185">
        <v>0</v>
      </c>
      <c r="X63" s="185">
        <v>0</v>
      </c>
      <c r="Y63" s="185">
        <v>0</v>
      </c>
      <c r="Z63" s="185">
        <f t="shared" si="8"/>
        <v>0</v>
      </c>
    </row>
    <row r="64" spans="1:26">
      <c r="A64" s="183">
        <v>17</v>
      </c>
      <c r="B64" s="184" t="s">
        <v>155</v>
      </c>
      <c r="C64" s="185">
        <v>0</v>
      </c>
      <c r="D64" s="185">
        <v>0</v>
      </c>
      <c r="E64" s="185">
        <v>0</v>
      </c>
      <c r="F64" s="185">
        <v>0</v>
      </c>
      <c r="G64" s="185">
        <v>0</v>
      </c>
      <c r="H64" s="185">
        <f t="shared" si="6"/>
        <v>0</v>
      </c>
      <c r="J64" s="183">
        <v>17</v>
      </c>
      <c r="K64" s="184" t="s">
        <v>155</v>
      </c>
      <c r="L64" s="185">
        <v>0</v>
      </c>
      <c r="M64" s="185">
        <v>0</v>
      </c>
      <c r="N64" s="185">
        <v>0</v>
      </c>
      <c r="O64" s="185">
        <v>0</v>
      </c>
      <c r="P64" s="185">
        <v>0</v>
      </c>
      <c r="Q64" s="185">
        <f t="shared" si="7"/>
        <v>0</v>
      </c>
      <c r="S64" s="183">
        <v>17</v>
      </c>
      <c r="T64" s="184" t="s">
        <v>155</v>
      </c>
      <c r="U64" s="185">
        <v>0</v>
      </c>
      <c r="V64" s="185">
        <v>0</v>
      </c>
      <c r="W64" s="185">
        <v>0</v>
      </c>
      <c r="X64" s="185">
        <v>0</v>
      </c>
      <c r="Y64" s="185">
        <v>0</v>
      </c>
      <c r="Z64" s="185">
        <f t="shared" si="8"/>
        <v>0</v>
      </c>
    </row>
    <row r="65" spans="1:26">
      <c r="A65" s="183">
        <v>18</v>
      </c>
      <c r="B65" s="184" t="s">
        <v>157</v>
      </c>
      <c r="C65" s="185">
        <v>0</v>
      </c>
      <c r="D65" s="185">
        <v>0</v>
      </c>
      <c r="E65" s="185">
        <v>0</v>
      </c>
      <c r="F65" s="185">
        <v>0</v>
      </c>
      <c r="G65" s="185">
        <v>0</v>
      </c>
      <c r="H65" s="185">
        <f t="shared" si="6"/>
        <v>0</v>
      </c>
      <c r="J65" s="183">
        <v>18</v>
      </c>
      <c r="K65" s="184" t="s">
        <v>157</v>
      </c>
      <c r="L65" s="185">
        <v>0</v>
      </c>
      <c r="M65" s="185">
        <v>0</v>
      </c>
      <c r="N65" s="185">
        <v>0</v>
      </c>
      <c r="O65" s="185">
        <v>0</v>
      </c>
      <c r="P65" s="185">
        <v>0</v>
      </c>
      <c r="Q65" s="185">
        <f t="shared" si="7"/>
        <v>0</v>
      </c>
      <c r="S65" s="183">
        <v>18</v>
      </c>
      <c r="T65" s="184" t="s">
        <v>157</v>
      </c>
      <c r="U65" s="185">
        <v>0</v>
      </c>
      <c r="V65" s="185">
        <v>0</v>
      </c>
      <c r="W65" s="185">
        <v>0</v>
      </c>
      <c r="X65" s="185">
        <v>0</v>
      </c>
      <c r="Y65" s="185">
        <v>0</v>
      </c>
      <c r="Z65" s="185">
        <f t="shared" si="8"/>
        <v>0</v>
      </c>
    </row>
    <row r="66" spans="1:26">
      <c r="A66" s="183">
        <v>19</v>
      </c>
      <c r="B66" s="184" t="s">
        <v>158</v>
      </c>
      <c r="C66" s="185">
        <v>0</v>
      </c>
      <c r="D66" s="185">
        <v>0</v>
      </c>
      <c r="E66" s="185">
        <v>0</v>
      </c>
      <c r="F66" s="185">
        <v>0</v>
      </c>
      <c r="G66" s="185">
        <v>0</v>
      </c>
      <c r="H66" s="185">
        <f t="shared" si="6"/>
        <v>0</v>
      </c>
      <c r="J66" s="183">
        <v>19</v>
      </c>
      <c r="K66" s="184" t="s">
        <v>158</v>
      </c>
      <c r="L66" s="185">
        <v>0</v>
      </c>
      <c r="M66" s="185">
        <v>0</v>
      </c>
      <c r="N66" s="185">
        <v>0</v>
      </c>
      <c r="O66" s="185">
        <v>0</v>
      </c>
      <c r="P66" s="185">
        <v>0</v>
      </c>
      <c r="Q66" s="185">
        <f t="shared" si="7"/>
        <v>0</v>
      </c>
      <c r="S66" s="183">
        <v>19</v>
      </c>
      <c r="T66" s="184" t="s">
        <v>158</v>
      </c>
      <c r="U66" s="185">
        <v>0</v>
      </c>
      <c r="V66" s="185">
        <v>0</v>
      </c>
      <c r="W66" s="185">
        <v>0</v>
      </c>
      <c r="X66" s="185">
        <v>0</v>
      </c>
      <c r="Y66" s="185">
        <v>0</v>
      </c>
      <c r="Z66" s="185">
        <f t="shared" si="8"/>
        <v>0</v>
      </c>
    </row>
  </sheetData>
  <mergeCells count="13">
    <mergeCell ref="A1:Z1"/>
    <mergeCell ref="S3:Z3"/>
    <mergeCell ref="S4:Z4"/>
    <mergeCell ref="S25:Z25"/>
    <mergeCell ref="S46:Z46"/>
    <mergeCell ref="A4:H4"/>
    <mergeCell ref="A25:H25"/>
    <mergeCell ref="A46:H46"/>
    <mergeCell ref="A3:H3"/>
    <mergeCell ref="J3:Q3"/>
    <mergeCell ref="J4:Q4"/>
    <mergeCell ref="J25:Q25"/>
    <mergeCell ref="J46:Q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147D8-AF61-4001-8C19-5CB27E7DF62B}">
  <dimension ref="A1:S280"/>
  <sheetViews>
    <sheetView zoomScale="66" zoomScaleNormal="25" workbookViewId="0">
      <pane xSplit="1" ySplit="1" topLeftCell="B227" activePane="bottomRight" state="frozen"/>
      <selection pane="topRight" activeCell="D1" sqref="D1"/>
      <selection pane="bottomLeft" activeCell="A2" sqref="A2"/>
      <selection pane="bottomRight" activeCell="F86" sqref="F86"/>
    </sheetView>
  </sheetViews>
  <sheetFormatPr defaultColWidth="9.140625" defaultRowHeight="14.25"/>
  <cols>
    <col min="1" max="2" width="9.140625" style="1"/>
    <col min="3" max="3" width="88" style="22" customWidth="1"/>
    <col min="4" max="4" width="12.42578125" style="11" customWidth="1"/>
    <col min="5" max="5" width="13.42578125" style="4" customWidth="1"/>
    <col min="6" max="6" width="13.7109375" style="106" customWidth="1"/>
    <col min="7" max="7" width="14.85546875" style="5" customWidth="1"/>
    <col min="8" max="8" width="19.140625" style="91" customWidth="1"/>
    <col min="9" max="9" width="22.5703125" style="91" customWidth="1"/>
    <col min="10" max="10" width="13.42578125" style="4" customWidth="1"/>
    <col min="11" max="11" width="13.7109375" style="106" customWidth="1"/>
    <col min="12" max="12" width="14.85546875" style="5" customWidth="1"/>
    <col min="13" max="13" width="19.140625" style="91" customWidth="1"/>
    <col min="14" max="14" width="22.5703125" style="91" customWidth="1"/>
    <col min="15" max="15" width="13.42578125" style="4" customWidth="1"/>
    <col min="16" max="16" width="13.7109375" style="106" customWidth="1"/>
    <col min="17" max="17" width="14.85546875" style="5" customWidth="1"/>
    <col min="18" max="18" width="19.140625" style="91" customWidth="1"/>
    <col min="19" max="19" width="22.5703125" style="91" customWidth="1"/>
    <col min="20" max="16384" width="9.140625" style="1"/>
  </cols>
  <sheetData>
    <row r="1" spans="1:19" ht="36.75" customHeight="1">
      <c r="A1" s="227" t="s">
        <v>136</v>
      </c>
      <c r="B1" s="228"/>
      <c r="C1" s="229"/>
      <c r="D1" s="216" t="s">
        <v>2</v>
      </c>
      <c r="E1" s="211" t="s">
        <v>127</v>
      </c>
      <c r="F1" s="211"/>
      <c r="G1" s="211"/>
      <c r="H1" s="211"/>
      <c r="I1" s="211"/>
      <c r="J1" s="203" t="s">
        <v>132</v>
      </c>
      <c r="K1" s="203"/>
      <c r="L1" s="203"/>
      <c r="M1" s="203"/>
      <c r="N1" s="203"/>
      <c r="O1" s="196" t="s">
        <v>131</v>
      </c>
      <c r="P1" s="196"/>
      <c r="Q1" s="196"/>
      <c r="R1" s="196"/>
      <c r="S1" s="196"/>
    </row>
    <row r="2" spans="1:19" s="7" customFormat="1" ht="30">
      <c r="A2" s="2" t="s">
        <v>1</v>
      </c>
      <c r="B2" s="2" t="s">
        <v>128</v>
      </c>
      <c r="C2" s="10" t="s">
        <v>53</v>
      </c>
      <c r="D2" s="217"/>
      <c r="E2" s="51" t="s">
        <v>33</v>
      </c>
      <c r="F2" s="104" t="s">
        <v>44</v>
      </c>
      <c r="G2" s="78" t="s">
        <v>45</v>
      </c>
      <c r="H2" s="85" t="s">
        <v>46</v>
      </c>
      <c r="I2" s="85" t="s">
        <v>47</v>
      </c>
      <c r="J2" s="67" t="s">
        <v>33</v>
      </c>
      <c r="K2" s="107" t="s">
        <v>44</v>
      </c>
      <c r="L2" s="77" t="s">
        <v>45</v>
      </c>
      <c r="M2" s="102" t="s">
        <v>46</v>
      </c>
      <c r="N2" s="102" t="s">
        <v>47</v>
      </c>
      <c r="O2" s="70" t="s">
        <v>33</v>
      </c>
      <c r="P2" s="108" t="s">
        <v>44</v>
      </c>
      <c r="Q2" s="79" t="s">
        <v>45</v>
      </c>
      <c r="R2" s="103" t="s">
        <v>46</v>
      </c>
      <c r="S2" s="103" t="s">
        <v>47</v>
      </c>
    </row>
    <row r="3" spans="1:19" s="7" customFormat="1" ht="15">
      <c r="A3" s="215">
        <v>1</v>
      </c>
      <c r="B3" s="219" t="s">
        <v>134</v>
      </c>
      <c r="C3" s="35" t="s">
        <v>3</v>
      </c>
      <c r="D3" s="9" t="s">
        <v>4</v>
      </c>
      <c r="E3" s="76">
        <v>12</v>
      </c>
      <c r="F3" s="105"/>
      <c r="G3" s="97">
        <v>0.18</v>
      </c>
      <c r="H3" s="88">
        <f>F3*(100%+G3)</f>
        <v>0</v>
      </c>
      <c r="I3" s="88">
        <f>E3*H3</f>
        <v>0</v>
      </c>
      <c r="J3" s="76">
        <v>12</v>
      </c>
      <c r="K3" s="105"/>
      <c r="L3" s="97">
        <v>0.18</v>
      </c>
      <c r="M3" s="88">
        <f>K3*(100%+L3)</f>
        <v>0</v>
      </c>
      <c r="N3" s="88">
        <f>J3*M3</f>
        <v>0</v>
      </c>
      <c r="O3" s="76">
        <v>12</v>
      </c>
      <c r="P3" s="105"/>
      <c r="Q3" s="97">
        <v>0.18</v>
      </c>
      <c r="R3" s="88">
        <f>P3*(100%+Q3)</f>
        <v>0</v>
      </c>
      <c r="S3" s="88">
        <f>O3*R3</f>
        <v>0</v>
      </c>
    </row>
    <row r="4" spans="1:19" s="7" customFormat="1" ht="15">
      <c r="A4" s="215"/>
      <c r="B4" s="218"/>
      <c r="C4" s="35" t="s">
        <v>5</v>
      </c>
      <c r="D4" s="9" t="s">
        <v>4</v>
      </c>
      <c r="E4" s="76">
        <v>12</v>
      </c>
      <c r="F4" s="105"/>
      <c r="G4" s="97">
        <v>0.18</v>
      </c>
      <c r="H4" s="88">
        <f t="shared" ref="H4:H6" si="0">F4*(100%+G4)</f>
        <v>0</v>
      </c>
      <c r="I4" s="88">
        <f t="shared" ref="I4:I6" si="1">E4*H4</f>
        <v>0</v>
      </c>
      <c r="J4" s="76">
        <v>12</v>
      </c>
      <c r="K4" s="105"/>
      <c r="L4" s="97">
        <v>0.18</v>
      </c>
      <c r="M4" s="88">
        <f t="shared" ref="M4:M6" si="2">K4*(100%+L4)</f>
        <v>0</v>
      </c>
      <c r="N4" s="88">
        <f t="shared" ref="N4:N6" si="3">J4*M4</f>
        <v>0</v>
      </c>
      <c r="O4" s="76">
        <v>12</v>
      </c>
      <c r="P4" s="105"/>
      <c r="Q4" s="97">
        <v>0.18</v>
      </c>
      <c r="R4" s="88">
        <f t="shared" ref="R4:R6" si="4">P4*(100%+Q4)</f>
        <v>0</v>
      </c>
      <c r="S4" s="88">
        <f t="shared" ref="S4:S6" si="5">O4*R4</f>
        <v>0</v>
      </c>
    </row>
    <row r="5" spans="1:19" s="7" customFormat="1" ht="15">
      <c r="A5" s="215"/>
      <c r="B5" s="218"/>
      <c r="C5" s="35" t="s">
        <v>70</v>
      </c>
      <c r="D5" s="13" t="s">
        <v>4</v>
      </c>
      <c r="E5" s="72">
        <v>1</v>
      </c>
      <c r="F5" s="105"/>
      <c r="G5" s="97">
        <v>0.05</v>
      </c>
      <c r="H5" s="88">
        <f t="shared" si="0"/>
        <v>0</v>
      </c>
      <c r="I5" s="88">
        <f t="shared" si="1"/>
        <v>0</v>
      </c>
      <c r="J5" s="72">
        <v>1</v>
      </c>
      <c r="K5" s="105"/>
      <c r="L5" s="97">
        <v>0.05</v>
      </c>
      <c r="M5" s="88">
        <f t="shared" si="2"/>
        <v>0</v>
      </c>
      <c r="N5" s="88">
        <f t="shared" si="3"/>
        <v>0</v>
      </c>
      <c r="O5" s="72">
        <v>1</v>
      </c>
      <c r="P5" s="105"/>
      <c r="Q5" s="97">
        <v>0.05</v>
      </c>
      <c r="R5" s="88">
        <f t="shared" si="4"/>
        <v>0</v>
      </c>
      <c r="S5" s="88">
        <f t="shared" si="5"/>
        <v>0</v>
      </c>
    </row>
    <row r="6" spans="1:19" s="7" customFormat="1" ht="15">
      <c r="A6" s="215"/>
      <c r="B6" s="218"/>
      <c r="C6" s="35" t="s">
        <v>238</v>
      </c>
      <c r="D6" s="15" t="s">
        <v>4</v>
      </c>
      <c r="E6" s="120">
        <v>24</v>
      </c>
      <c r="F6" s="122"/>
      <c r="G6" s="121">
        <v>0.05</v>
      </c>
      <c r="H6" s="129">
        <f t="shared" si="0"/>
        <v>0</v>
      </c>
      <c r="I6" s="129">
        <f t="shared" si="1"/>
        <v>0</v>
      </c>
      <c r="J6" s="120">
        <v>24</v>
      </c>
      <c r="K6" s="122"/>
      <c r="L6" s="121">
        <v>0.05</v>
      </c>
      <c r="M6" s="129">
        <f t="shared" si="2"/>
        <v>0</v>
      </c>
      <c r="N6" s="129">
        <f t="shared" si="3"/>
        <v>0</v>
      </c>
      <c r="O6" s="120">
        <v>24</v>
      </c>
      <c r="P6" s="122"/>
      <c r="Q6" s="121">
        <v>0.05</v>
      </c>
      <c r="R6" s="129">
        <f t="shared" si="4"/>
        <v>0</v>
      </c>
      <c r="S6" s="129">
        <f t="shared" si="5"/>
        <v>0</v>
      </c>
    </row>
    <row r="7" spans="1:19" s="7" customFormat="1" ht="15">
      <c r="A7" s="215"/>
      <c r="B7" s="218"/>
      <c r="C7" s="34" t="s">
        <v>63</v>
      </c>
      <c r="D7" s="57"/>
      <c r="E7" s="197">
        <f>SUM(I3:I6)</f>
        <v>0</v>
      </c>
      <c r="F7" s="198"/>
      <c r="G7" s="198"/>
      <c r="H7" s="198"/>
      <c r="I7" s="199"/>
      <c r="J7" s="197">
        <f>SUM(N3:N6)</f>
        <v>0</v>
      </c>
      <c r="K7" s="198"/>
      <c r="L7" s="198"/>
      <c r="M7" s="198"/>
      <c r="N7" s="199"/>
      <c r="O7" s="197">
        <f>SUM(S3:S6)</f>
        <v>0</v>
      </c>
      <c r="P7" s="198"/>
      <c r="Q7" s="198"/>
      <c r="R7" s="198"/>
      <c r="S7" s="199"/>
    </row>
    <row r="8" spans="1:19" ht="32.25" customHeight="1">
      <c r="A8" s="218">
        <v>2</v>
      </c>
      <c r="B8" s="218"/>
      <c r="C8" s="46" t="s">
        <v>6</v>
      </c>
      <c r="D8" s="3"/>
      <c r="E8" s="3"/>
      <c r="F8" s="92"/>
      <c r="G8" s="6"/>
      <c r="H8" s="89"/>
      <c r="I8" s="89"/>
      <c r="J8" s="3"/>
      <c r="K8" s="92"/>
      <c r="L8" s="6"/>
      <c r="M8" s="89"/>
      <c r="N8" s="89"/>
      <c r="O8" s="3"/>
      <c r="P8" s="92"/>
      <c r="Q8" s="6"/>
      <c r="R8" s="89"/>
      <c r="S8" s="89"/>
    </row>
    <row r="9" spans="1:19" ht="32.25" customHeight="1">
      <c r="A9" s="218"/>
      <c r="B9" s="218"/>
      <c r="C9" s="46" t="s">
        <v>7</v>
      </c>
      <c r="D9" s="3" t="s">
        <v>8</v>
      </c>
      <c r="E9" s="3">
        <v>5</v>
      </c>
      <c r="F9" s="92"/>
      <c r="G9" s="97">
        <v>0.18</v>
      </c>
      <c r="H9" s="88">
        <f t="shared" ref="H9:H11" si="6">F9*(100%+G9)</f>
        <v>0</v>
      </c>
      <c r="I9" s="88">
        <f t="shared" ref="I9:I11" si="7">E9*H9</f>
        <v>0</v>
      </c>
      <c r="J9" s="3">
        <v>5</v>
      </c>
      <c r="K9" s="92"/>
      <c r="L9" s="97">
        <v>0.18</v>
      </c>
      <c r="M9" s="88">
        <f t="shared" ref="M9:M11" si="8">K9*(100%+L9)</f>
        <v>0</v>
      </c>
      <c r="N9" s="88">
        <f t="shared" ref="N9:N11" si="9">J9*M9</f>
        <v>0</v>
      </c>
      <c r="O9" s="3">
        <v>5</v>
      </c>
      <c r="P9" s="92"/>
      <c r="Q9" s="97">
        <v>0.18</v>
      </c>
      <c r="R9" s="88">
        <f t="shared" ref="R9:R11" si="10">P9*(100%+Q9)</f>
        <v>0</v>
      </c>
      <c r="S9" s="88">
        <f t="shared" ref="S9:S11" si="11">O9*R9</f>
        <v>0</v>
      </c>
    </row>
    <row r="10" spans="1:19" ht="32.25" customHeight="1">
      <c r="A10" s="218"/>
      <c r="B10" s="218"/>
      <c r="C10" s="46" t="s">
        <v>9</v>
      </c>
      <c r="D10" s="3" t="s">
        <v>8</v>
      </c>
      <c r="E10" s="3">
        <v>5</v>
      </c>
      <c r="F10" s="92"/>
      <c r="G10" s="97">
        <v>0.18</v>
      </c>
      <c r="H10" s="88">
        <f t="shared" si="6"/>
        <v>0</v>
      </c>
      <c r="I10" s="88">
        <f t="shared" si="7"/>
        <v>0</v>
      </c>
      <c r="J10" s="3">
        <v>5</v>
      </c>
      <c r="K10" s="92"/>
      <c r="L10" s="97">
        <v>0.18</v>
      </c>
      <c r="M10" s="88">
        <f t="shared" si="8"/>
        <v>0</v>
      </c>
      <c r="N10" s="88">
        <f t="shared" si="9"/>
        <v>0</v>
      </c>
      <c r="O10" s="3">
        <v>5</v>
      </c>
      <c r="P10" s="92"/>
      <c r="Q10" s="97">
        <v>0.18</v>
      </c>
      <c r="R10" s="88">
        <f t="shared" si="10"/>
        <v>0</v>
      </c>
      <c r="S10" s="88">
        <f t="shared" si="11"/>
        <v>0</v>
      </c>
    </row>
    <row r="11" spans="1:19" ht="32.25" customHeight="1">
      <c r="A11" s="218"/>
      <c r="B11" s="218"/>
      <c r="C11" s="46" t="s">
        <v>35</v>
      </c>
      <c r="D11" s="3" t="s">
        <v>8</v>
      </c>
      <c r="E11" s="3">
        <v>5</v>
      </c>
      <c r="F11" s="92"/>
      <c r="G11" s="97">
        <v>0.18</v>
      </c>
      <c r="H11" s="88">
        <f t="shared" si="6"/>
        <v>0</v>
      </c>
      <c r="I11" s="88">
        <f t="shared" si="7"/>
        <v>0</v>
      </c>
      <c r="J11" s="3">
        <v>5</v>
      </c>
      <c r="K11" s="92"/>
      <c r="L11" s="97">
        <v>0.18</v>
      </c>
      <c r="M11" s="88">
        <f t="shared" si="8"/>
        <v>0</v>
      </c>
      <c r="N11" s="88">
        <f t="shared" si="9"/>
        <v>0</v>
      </c>
      <c r="O11" s="3">
        <v>5</v>
      </c>
      <c r="P11" s="92"/>
      <c r="Q11" s="97">
        <v>0.18</v>
      </c>
      <c r="R11" s="88">
        <f t="shared" si="10"/>
        <v>0</v>
      </c>
      <c r="S11" s="88">
        <f t="shared" si="11"/>
        <v>0</v>
      </c>
    </row>
    <row r="12" spans="1:19" ht="32.25" customHeight="1">
      <c r="A12" s="218"/>
      <c r="B12" s="218"/>
      <c r="C12" s="47" t="s">
        <v>10</v>
      </c>
      <c r="D12" s="3"/>
      <c r="E12" s="3"/>
      <c r="F12" s="92"/>
      <c r="G12" s="97"/>
      <c r="H12" s="89"/>
      <c r="I12" s="89"/>
      <c r="J12" s="3"/>
      <c r="K12" s="92"/>
      <c r="L12" s="97"/>
      <c r="M12" s="89"/>
      <c r="N12" s="89"/>
      <c r="O12" s="3"/>
      <c r="P12" s="92"/>
      <c r="Q12" s="87"/>
      <c r="R12" s="89"/>
      <c r="S12" s="89"/>
    </row>
    <row r="13" spans="1:19" ht="135" customHeight="1">
      <c r="A13" s="218"/>
      <c r="B13" s="218"/>
      <c r="C13" s="48" t="s">
        <v>116</v>
      </c>
      <c r="D13" s="3" t="s">
        <v>11</v>
      </c>
      <c r="E13" s="3">
        <v>15</v>
      </c>
      <c r="F13" s="92"/>
      <c r="G13" s="97">
        <v>0.18</v>
      </c>
      <c r="H13" s="88">
        <f>F13*(100%+G13)</f>
        <v>0</v>
      </c>
      <c r="I13" s="88">
        <f>E13*H13</f>
        <v>0</v>
      </c>
      <c r="J13" s="3">
        <v>15</v>
      </c>
      <c r="K13" s="92"/>
      <c r="L13" s="97">
        <v>0.18</v>
      </c>
      <c r="M13" s="88">
        <f>K13*(100%+L13)</f>
        <v>0</v>
      </c>
      <c r="N13" s="88">
        <f>J13*M13</f>
        <v>0</v>
      </c>
      <c r="O13" s="3">
        <v>15</v>
      </c>
      <c r="P13" s="92"/>
      <c r="Q13" s="97">
        <v>0.18</v>
      </c>
      <c r="R13" s="88">
        <f>P13*(100%+Q13)</f>
        <v>0</v>
      </c>
      <c r="S13" s="88">
        <f>O13*R13</f>
        <v>0</v>
      </c>
    </row>
    <row r="14" spans="1:19" ht="141.75" customHeight="1">
      <c r="A14" s="218"/>
      <c r="B14" s="218"/>
      <c r="C14" s="48" t="s">
        <v>119</v>
      </c>
      <c r="D14" s="3" t="s">
        <v>12</v>
      </c>
      <c r="E14" s="3">
        <v>150</v>
      </c>
      <c r="F14" s="92"/>
      <c r="G14" s="97">
        <v>0.18</v>
      </c>
      <c r="H14" s="88">
        <f>F14*(100%+G14)</f>
        <v>0</v>
      </c>
      <c r="I14" s="88">
        <f>E14*H14</f>
        <v>0</v>
      </c>
      <c r="J14" s="3">
        <v>150</v>
      </c>
      <c r="K14" s="92"/>
      <c r="L14" s="97">
        <v>0.18</v>
      </c>
      <c r="M14" s="88">
        <f>K14*(100%+L14)</f>
        <v>0</v>
      </c>
      <c r="N14" s="88">
        <f>J14*M14</f>
        <v>0</v>
      </c>
      <c r="O14" s="3">
        <v>150</v>
      </c>
      <c r="P14" s="92"/>
      <c r="Q14" s="97">
        <v>0.18</v>
      </c>
      <c r="R14" s="88">
        <f>P14*(100%+Q14)</f>
        <v>0</v>
      </c>
      <c r="S14" s="88">
        <f>O14*R14</f>
        <v>0</v>
      </c>
    </row>
    <row r="15" spans="1:19" ht="53.25" customHeight="1">
      <c r="A15" s="218"/>
      <c r="B15" s="218"/>
      <c r="C15" s="48" t="s">
        <v>118</v>
      </c>
      <c r="D15" s="3" t="s">
        <v>11</v>
      </c>
      <c r="E15" s="3">
        <v>30</v>
      </c>
      <c r="F15" s="92"/>
      <c r="G15" s="97">
        <v>0.18</v>
      </c>
      <c r="H15" s="88">
        <f t="shared" ref="H15:H17" si="12">F15*(100%+G15)</f>
        <v>0</v>
      </c>
      <c r="I15" s="88">
        <f t="shared" ref="I15:I17" si="13">E15*H15</f>
        <v>0</v>
      </c>
      <c r="J15" s="3">
        <v>30</v>
      </c>
      <c r="K15" s="92"/>
      <c r="L15" s="97">
        <v>0.18</v>
      </c>
      <c r="M15" s="88">
        <f t="shared" ref="M15:M17" si="14">K15*(100%+L15)</f>
        <v>0</v>
      </c>
      <c r="N15" s="88">
        <f t="shared" ref="N15:N17" si="15">J15*M15</f>
        <v>0</v>
      </c>
      <c r="O15" s="3">
        <v>30</v>
      </c>
      <c r="P15" s="92"/>
      <c r="Q15" s="97">
        <v>0.18</v>
      </c>
      <c r="R15" s="88">
        <f t="shared" ref="R15:R17" si="16">P15*(100%+Q15)</f>
        <v>0</v>
      </c>
      <c r="S15" s="88">
        <f t="shared" ref="S15:S17" si="17">O15*R15</f>
        <v>0</v>
      </c>
    </row>
    <row r="16" spans="1:19" ht="32.25" customHeight="1">
      <c r="A16" s="218"/>
      <c r="B16" s="218"/>
      <c r="C16" s="48" t="s">
        <v>117</v>
      </c>
      <c r="D16" s="3" t="s">
        <v>13</v>
      </c>
      <c r="E16" s="3">
        <v>200</v>
      </c>
      <c r="F16" s="92"/>
      <c r="G16" s="97">
        <v>0.18</v>
      </c>
      <c r="H16" s="88">
        <f t="shared" si="12"/>
        <v>0</v>
      </c>
      <c r="I16" s="88">
        <f t="shared" si="13"/>
        <v>0</v>
      </c>
      <c r="J16" s="3">
        <v>200</v>
      </c>
      <c r="K16" s="92"/>
      <c r="L16" s="97">
        <v>0.18</v>
      </c>
      <c r="M16" s="88">
        <f t="shared" si="14"/>
        <v>0</v>
      </c>
      <c r="N16" s="88">
        <f t="shared" si="15"/>
        <v>0</v>
      </c>
      <c r="O16" s="3">
        <v>200</v>
      </c>
      <c r="P16" s="92"/>
      <c r="Q16" s="97">
        <v>0.18</v>
      </c>
      <c r="R16" s="88">
        <f t="shared" si="16"/>
        <v>0</v>
      </c>
      <c r="S16" s="88">
        <f t="shared" si="17"/>
        <v>0</v>
      </c>
    </row>
    <row r="17" spans="1:19" ht="34.700000000000003" customHeight="1">
      <c r="A17" s="218"/>
      <c r="B17" s="218"/>
      <c r="C17" s="46" t="s">
        <v>34</v>
      </c>
      <c r="D17" s="3" t="s">
        <v>8</v>
      </c>
      <c r="E17" s="3">
        <v>10</v>
      </c>
      <c r="F17" s="92"/>
      <c r="G17" s="97">
        <v>0.18</v>
      </c>
      <c r="H17" s="88">
        <f t="shared" si="12"/>
        <v>0</v>
      </c>
      <c r="I17" s="88">
        <f t="shared" si="13"/>
        <v>0</v>
      </c>
      <c r="J17" s="3">
        <v>10</v>
      </c>
      <c r="K17" s="92"/>
      <c r="L17" s="97">
        <v>0.18</v>
      </c>
      <c r="M17" s="88">
        <f t="shared" si="14"/>
        <v>0</v>
      </c>
      <c r="N17" s="88">
        <f t="shared" si="15"/>
        <v>0</v>
      </c>
      <c r="O17" s="3">
        <v>10</v>
      </c>
      <c r="P17" s="92"/>
      <c r="Q17" s="97">
        <v>0.18</v>
      </c>
      <c r="R17" s="88">
        <f t="shared" si="16"/>
        <v>0</v>
      </c>
      <c r="S17" s="88">
        <f t="shared" si="17"/>
        <v>0</v>
      </c>
    </row>
    <row r="18" spans="1:19" ht="128.25" customHeight="1">
      <c r="A18" s="218"/>
      <c r="B18" s="218"/>
      <c r="C18" s="48" t="s">
        <v>120</v>
      </c>
      <c r="D18" s="3" t="s">
        <v>12</v>
      </c>
      <c r="E18" s="3">
        <v>10</v>
      </c>
      <c r="F18" s="92"/>
      <c r="G18" s="97">
        <v>0.18</v>
      </c>
      <c r="H18" s="88">
        <f>F18*(100%+G18)</f>
        <v>0</v>
      </c>
      <c r="I18" s="88">
        <f>E18*H18</f>
        <v>0</v>
      </c>
      <c r="J18" s="3">
        <v>10</v>
      </c>
      <c r="K18" s="92"/>
      <c r="L18" s="97">
        <v>0.18</v>
      </c>
      <c r="M18" s="88">
        <f>K18*(100%+L18)</f>
        <v>0</v>
      </c>
      <c r="N18" s="88">
        <f>J18*M18</f>
        <v>0</v>
      </c>
      <c r="O18" s="3">
        <v>10</v>
      </c>
      <c r="P18" s="92"/>
      <c r="Q18" s="97">
        <v>0.18</v>
      </c>
      <c r="R18" s="88">
        <f>P18*(100%+Q18)</f>
        <v>0</v>
      </c>
      <c r="S18" s="88">
        <f>O18*R18</f>
        <v>0</v>
      </c>
    </row>
    <row r="19" spans="1:19" ht="32.25" customHeight="1">
      <c r="A19" s="218"/>
      <c r="B19" s="218"/>
      <c r="C19" s="46" t="s">
        <v>121</v>
      </c>
      <c r="D19" s="49" t="s">
        <v>14</v>
      </c>
      <c r="E19" s="3">
        <v>4</v>
      </c>
      <c r="F19" s="92"/>
      <c r="G19" s="97">
        <v>0.18</v>
      </c>
      <c r="H19" s="88">
        <f>F19*(100%+G19)</f>
        <v>0</v>
      </c>
      <c r="I19" s="88">
        <f>E19*H19</f>
        <v>0</v>
      </c>
      <c r="J19" s="3">
        <v>4</v>
      </c>
      <c r="K19" s="92"/>
      <c r="L19" s="97">
        <v>0.18</v>
      </c>
      <c r="M19" s="88">
        <f>K19*(100%+L19)</f>
        <v>0</v>
      </c>
      <c r="N19" s="88">
        <f>J19*M19</f>
        <v>0</v>
      </c>
      <c r="O19" s="3">
        <v>4</v>
      </c>
      <c r="P19" s="92"/>
      <c r="Q19" s="97">
        <v>0.18</v>
      </c>
      <c r="R19" s="88">
        <f>P19*(100%+Q19)</f>
        <v>0</v>
      </c>
      <c r="S19" s="88">
        <f>O19*R19</f>
        <v>0</v>
      </c>
    </row>
    <row r="20" spans="1:19" ht="32.25" customHeight="1">
      <c r="A20" s="218"/>
      <c r="B20" s="218"/>
      <c r="C20" s="46" t="s">
        <v>122</v>
      </c>
      <c r="D20" s="49" t="s">
        <v>14</v>
      </c>
      <c r="E20" s="3">
        <v>4</v>
      </c>
      <c r="F20" s="92"/>
      <c r="G20" s="97">
        <v>0.18</v>
      </c>
      <c r="H20" s="88">
        <f>F20*(100%+G20)</f>
        <v>0</v>
      </c>
      <c r="I20" s="88">
        <f>E20*H20</f>
        <v>0</v>
      </c>
      <c r="J20" s="3">
        <v>4</v>
      </c>
      <c r="K20" s="92"/>
      <c r="L20" s="97">
        <v>0.18</v>
      </c>
      <c r="M20" s="88">
        <f>K20*(100%+L20)</f>
        <v>0</v>
      </c>
      <c r="N20" s="88">
        <f>J20*M20</f>
        <v>0</v>
      </c>
      <c r="O20" s="3">
        <v>4</v>
      </c>
      <c r="P20" s="92"/>
      <c r="Q20" s="97">
        <v>0.18</v>
      </c>
      <c r="R20" s="88">
        <f>P20*(100%+Q20)</f>
        <v>0</v>
      </c>
      <c r="S20" s="88">
        <f>O20*R20</f>
        <v>0</v>
      </c>
    </row>
    <row r="21" spans="1:19" ht="32.25" customHeight="1">
      <c r="A21" s="218"/>
      <c r="B21" s="218"/>
      <c r="C21" s="48" t="s">
        <v>15</v>
      </c>
      <c r="D21" s="3" t="s">
        <v>14</v>
      </c>
      <c r="E21" s="3">
        <v>5</v>
      </c>
      <c r="F21" s="92"/>
      <c r="G21" s="97">
        <v>0.18</v>
      </c>
      <c r="H21" s="88">
        <f t="shared" ref="H21:H36" si="18">F21*(100%+G21)</f>
        <v>0</v>
      </c>
      <c r="I21" s="88">
        <f t="shared" ref="I21:I35" si="19">E21*H21</f>
        <v>0</v>
      </c>
      <c r="J21" s="3">
        <v>5</v>
      </c>
      <c r="K21" s="92"/>
      <c r="L21" s="97">
        <v>0.18</v>
      </c>
      <c r="M21" s="88">
        <f t="shared" ref="M21:M36" si="20">K21*(100%+L21)</f>
        <v>0</v>
      </c>
      <c r="N21" s="88">
        <f t="shared" ref="N21:N33" si="21">J21*M21</f>
        <v>0</v>
      </c>
      <c r="O21" s="3">
        <v>5</v>
      </c>
      <c r="P21" s="92"/>
      <c r="Q21" s="97">
        <v>0.18</v>
      </c>
      <c r="R21" s="88">
        <f t="shared" ref="R21:R36" si="22">P21*(100%+Q21)</f>
        <v>0</v>
      </c>
      <c r="S21" s="88">
        <f t="shared" ref="S21:S33" si="23">O21*R21</f>
        <v>0</v>
      </c>
    </row>
    <row r="22" spans="1:19" ht="32.25" customHeight="1">
      <c r="A22" s="218"/>
      <c r="B22" s="218"/>
      <c r="C22" s="48" t="s">
        <v>16</v>
      </c>
      <c r="D22" s="3" t="s">
        <v>14</v>
      </c>
      <c r="E22" s="3">
        <v>5</v>
      </c>
      <c r="F22" s="92"/>
      <c r="G22" s="97">
        <v>0.18</v>
      </c>
      <c r="H22" s="88">
        <f t="shared" si="18"/>
        <v>0</v>
      </c>
      <c r="I22" s="88">
        <f t="shared" si="19"/>
        <v>0</v>
      </c>
      <c r="J22" s="3">
        <v>5</v>
      </c>
      <c r="K22" s="92"/>
      <c r="L22" s="97">
        <v>0.18</v>
      </c>
      <c r="M22" s="88">
        <f t="shared" si="20"/>
        <v>0</v>
      </c>
      <c r="N22" s="88">
        <f t="shared" si="21"/>
        <v>0</v>
      </c>
      <c r="O22" s="3">
        <v>5</v>
      </c>
      <c r="P22" s="92"/>
      <c r="Q22" s="97">
        <v>0.18</v>
      </c>
      <c r="R22" s="88">
        <f t="shared" si="22"/>
        <v>0</v>
      </c>
      <c r="S22" s="88">
        <f t="shared" si="23"/>
        <v>0</v>
      </c>
    </row>
    <row r="23" spans="1:19" ht="32.25" customHeight="1">
      <c r="A23" s="218"/>
      <c r="B23" s="218"/>
      <c r="C23" s="48" t="s">
        <v>17</v>
      </c>
      <c r="D23" s="3" t="s">
        <v>14</v>
      </c>
      <c r="E23" s="3">
        <v>5</v>
      </c>
      <c r="F23" s="92"/>
      <c r="G23" s="97">
        <v>0.18</v>
      </c>
      <c r="H23" s="88">
        <f t="shared" si="18"/>
        <v>0</v>
      </c>
      <c r="I23" s="88">
        <f t="shared" si="19"/>
        <v>0</v>
      </c>
      <c r="J23" s="3">
        <v>5</v>
      </c>
      <c r="K23" s="92"/>
      <c r="L23" s="97">
        <v>0.18</v>
      </c>
      <c r="M23" s="88">
        <f t="shared" si="20"/>
        <v>0</v>
      </c>
      <c r="N23" s="88">
        <f t="shared" si="21"/>
        <v>0</v>
      </c>
      <c r="O23" s="3">
        <v>5</v>
      </c>
      <c r="P23" s="92"/>
      <c r="Q23" s="97">
        <v>0.18</v>
      </c>
      <c r="R23" s="88">
        <f t="shared" si="22"/>
        <v>0</v>
      </c>
      <c r="S23" s="88">
        <f t="shared" si="23"/>
        <v>0</v>
      </c>
    </row>
    <row r="24" spans="1:19" ht="32.25" customHeight="1">
      <c r="A24" s="218"/>
      <c r="B24" s="218"/>
      <c r="C24" s="48" t="s">
        <v>123</v>
      </c>
      <c r="D24" s="3" t="s">
        <v>14</v>
      </c>
      <c r="E24" s="3">
        <v>2</v>
      </c>
      <c r="F24" s="92"/>
      <c r="G24" s="97">
        <v>0.18</v>
      </c>
      <c r="H24" s="88">
        <f t="shared" si="18"/>
        <v>0</v>
      </c>
      <c r="I24" s="88">
        <f t="shared" si="19"/>
        <v>0</v>
      </c>
      <c r="J24" s="3">
        <v>2</v>
      </c>
      <c r="K24" s="92"/>
      <c r="L24" s="97">
        <v>0.18</v>
      </c>
      <c r="M24" s="88">
        <f t="shared" si="20"/>
        <v>0</v>
      </c>
      <c r="N24" s="88">
        <f t="shared" si="21"/>
        <v>0</v>
      </c>
      <c r="O24" s="3">
        <v>2</v>
      </c>
      <c r="P24" s="92"/>
      <c r="Q24" s="97">
        <v>0.18</v>
      </c>
      <c r="R24" s="88">
        <f t="shared" si="22"/>
        <v>0</v>
      </c>
      <c r="S24" s="88">
        <f t="shared" si="23"/>
        <v>0</v>
      </c>
    </row>
    <row r="25" spans="1:19" ht="32.25" customHeight="1">
      <c r="A25" s="218"/>
      <c r="B25" s="218"/>
      <c r="C25" s="48" t="s">
        <v>19</v>
      </c>
      <c r="D25" s="3" t="s">
        <v>14</v>
      </c>
      <c r="E25" s="3">
        <v>2</v>
      </c>
      <c r="F25" s="92"/>
      <c r="G25" s="97">
        <v>0.18</v>
      </c>
      <c r="H25" s="88">
        <f t="shared" si="18"/>
        <v>0</v>
      </c>
      <c r="I25" s="88">
        <f t="shared" si="19"/>
        <v>0</v>
      </c>
      <c r="J25" s="3">
        <v>2</v>
      </c>
      <c r="K25" s="92"/>
      <c r="L25" s="97">
        <v>0.18</v>
      </c>
      <c r="M25" s="88">
        <f t="shared" si="20"/>
        <v>0</v>
      </c>
      <c r="N25" s="88">
        <f t="shared" si="21"/>
        <v>0</v>
      </c>
      <c r="O25" s="3">
        <v>2</v>
      </c>
      <c r="P25" s="92"/>
      <c r="Q25" s="97">
        <v>0.18</v>
      </c>
      <c r="R25" s="88">
        <f t="shared" si="22"/>
        <v>0</v>
      </c>
      <c r="S25" s="88">
        <f t="shared" si="23"/>
        <v>0</v>
      </c>
    </row>
    <row r="26" spans="1:19" ht="32.25" customHeight="1">
      <c r="A26" s="218"/>
      <c r="B26" s="218"/>
      <c r="C26" s="48" t="s">
        <v>36</v>
      </c>
      <c r="D26" s="3" t="s">
        <v>14</v>
      </c>
      <c r="E26" s="3">
        <v>2</v>
      </c>
      <c r="F26" s="92"/>
      <c r="G26" s="97">
        <v>0.18</v>
      </c>
      <c r="H26" s="88">
        <f t="shared" si="18"/>
        <v>0</v>
      </c>
      <c r="I26" s="88">
        <f t="shared" si="19"/>
        <v>0</v>
      </c>
      <c r="J26" s="3">
        <v>2</v>
      </c>
      <c r="K26" s="92"/>
      <c r="L26" s="97">
        <v>0.18</v>
      </c>
      <c r="M26" s="88">
        <f t="shared" si="20"/>
        <v>0</v>
      </c>
      <c r="N26" s="88">
        <f t="shared" si="21"/>
        <v>0</v>
      </c>
      <c r="O26" s="3">
        <v>2</v>
      </c>
      <c r="P26" s="92"/>
      <c r="Q26" s="97">
        <v>0.18</v>
      </c>
      <c r="R26" s="88">
        <f t="shared" si="22"/>
        <v>0</v>
      </c>
      <c r="S26" s="88">
        <f t="shared" si="23"/>
        <v>0</v>
      </c>
    </row>
    <row r="27" spans="1:19" ht="32.25" customHeight="1">
      <c r="A27" s="218"/>
      <c r="B27" s="218"/>
      <c r="C27" s="48" t="s">
        <v>20</v>
      </c>
      <c r="D27" s="3" t="s">
        <v>14</v>
      </c>
      <c r="E27" s="3">
        <v>2</v>
      </c>
      <c r="F27" s="92"/>
      <c r="G27" s="97">
        <v>0.18</v>
      </c>
      <c r="H27" s="88">
        <f t="shared" si="18"/>
        <v>0</v>
      </c>
      <c r="I27" s="88">
        <f t="shared" si="19"/>
        <v>0</v>
      </c>
      <c r="J27" s="3">
        <v>2</v>
      </c>
      <c r="K27" s="92"/>
      <c r="L27" s="97">
        <v>0.18</v>
      </c>
      <c r="M27" s="88">
        <f t="shared" si="20"/>
        <v>0</v>
      </c>
      <c r="N27" s="88">
        <f t="shared" si="21"/>
        <v>0</v>
      </c>
      <c r="O27" s="3">
        <v>2</v>
      </c>
      <c r="P27" s="92"/>
      <c r="Q27" s="97">
        <v>0.18</v>
      </c>
      <c r="R27" s="88">
        <f t="shared" si="22"/>
        <v>0</v>
      </c>
      <c r="S27" s="88">
        <f t="shared" si="23"/>
        <v>0</v>
      </c>
    </row>
    <row r="28" spans="1:19" ht="32.25" customHeight="1">
      <c r="A28" s="218"/>
      <c r="B28" s="218"/>
      <c r="C28" s="48" t="s">
        <v>21</v>
      </c>
      <c r="D28" s="3" t="s">
        <v>22</v>
      </c>
      <c r="E28" s="3">
        <v>20</v>
      </c>
      <c r="F28" s="92"/>
      <c r="G28" s="97">
        <v>0.18</v>
      </c>
      <c r="H28" s="88">
        <f t="shared" si="18"/>
        <v>0</v>
      </c>
      <c r="I28" s="88">
        <f t="shared" si="19"/>
        <v>0</v>
      </c>
      <c r="J28" s="3">
        <v>20</v>
      </c>
      <c r="K28" s="92"/>
      <c r="L28" s="97">
        <v>0.18</v>
      </c>
      <c r="M28" s="88">
        <f t="shared" si="20"/>
        <v>0</v>
      </c>
      <c r="N28" s="88">
        <f t="shared" si="21"/>
        <v>0</v>
      </c>
      <c r="O28" s="3">
        <v>20</v>
      </c>
      <c r="P28" s="92"/>
      <c r="Q28" s="97">
        <v>0.18</v>
      </c>
      <c r="R28" s="88">
        <f t="shared" si="22"/>
        <v>0</v>
      </c>
      <c r="S28" s="88">
        <f t="shared" si="23"/>
        <v>0</v>
      </c>
    </row>
    <row r="29" spans="1:19" ht="32.25" customHeight="1">
      <c r="A29" s="218"/>
      <c r="B29" s="218"/>
      <c r="C29" s="46" t="s">
        <v>48</v>
      </c>
      <c r="D29" s="3" t="s">
        <v>49</v>
      </c>
      <c r="E29" s="3">
        <v>1</v>
      </c>
      <c r="F29" s="92"/>
      <c r="G29" s="97">
        <v>0.18</v>
      </c>
      <c r="H29" s="88">
        <f t="shared" si="18"/>
        <v>0</v>
      </c>
      <c r="I29" s="88">
        <f t="shared" si="19"/>
        <v>0</v>
      </c>
      <c r="J29" s="3">
        <v>1</v>
      </c>
      <c r="K29" s="92"/>
      <c r="L29" s="97">
        <v>0.18</v>
      </c>
      <c r="M29" s="88">
        <f t="shared" si="20"/>
        <v>0</v>
      </c>
      <c r="N29" s="88">
        <f t="shared" si="21"/>
        <v>0</v>
      </c>
      <c r="O29" s="3">
        <v>1</v>
      </c>
      <c r="P29" s="92"/>
      <c r="Q29" s="97">
        <v>0.18</v>
      </c>
      <c r="R29" s="88">
        <f t="shared" si="22"/>
        <v>0</v>
      </c>
      <c r="S29" s="88">
        <f t="shared" si="23"/>
        <v>0</v>
      </c>
    </row>
    <row r="30" spans="1:19" ht="32.25" customHeight="1">
      <c r="A30" s="218"/>
      <c r="B30" s="218"/>
      <c r="C30" s="48" t="s">
        <v>124</v>
      </c>
      <c r="D30" s="3" t="s">
        <v>50</v>
      </c>
      <c r="E30" s="3">
        <v>5</v>
      </c>
      <c r="F30" s="92"/>
      <c r="G30" s="97">
        <v>0.18</v>
      </c>
      <c r="H30" s="88">
        <f t="shared" si="18"/>
        <v>0</v>
      </c>
      <c r="I30" s="88">
        <f t="shared" si="19"/>
        <v>0</v>
      </c>
      <c r="J30" s="3">
        <v>5</v>
      </c>
      <c r="K30" s="92"/>
      <c r="L30" s="97">
        <v>0.18</v>
      </c>
      <c r="M30" s="88">
        <f t="shared" si="20"/>
        <v>0</v>
      </c>
      <c r="N30" s="88">
        <f t="shared" si="21"/>
        <v>0</v>
      </c>
      <c r="O30" s="3">
        <v>5</v>
      </c>
      <c r="P30" s="92"/>
      <c r="Q30" s="97">
        <v>0.18</v>
      </c>
      <c r="R30" s="88">
        <f t="shared" si="22"/>
        <v>0</v>
      </c>
      <c r="S30" s="88">
        <f t="shared" si="23"/>
        <v>0</v>
      </c>
    </row>
    <row r="31" spans="1:19" ht="32.25" customHeight="1">
      <c r="A31" s="218"/>
      <c r="B31" s="218"/>
      <c r="C31" s="46" t="s">
        <v>52</v>
      </c>
      <c r="D31" s="3" t="s">
        <v>14</v>
      </c>
      <c r="E31" s="137">
        <v>1</v>
      </c>
      <c r="F31" s="92"/>
      <c r="G31" s="97">
        <v>0.18</v>
      </c>
      <c r="H31" s="88">
        <f t="shared" si="18"/>
        <v>0</v>
      </c>
      <c r="I31" s="88">
        <f t="shared" si="19"/>
        <v>0</v>
      </c>
      <c r="J31" s="137">
        <v>1</v>
      </c>
      <c r="K31" s="92"/>
      <c r="L31" s="97">
        <v>0.18</v>
      </c>
      <c r="M31" s="88">
        <f t="shared" si="20"/>
        <v>0</v>
      </c>
      <c r="N31" s="88">
        <f t="shared" si="21"/>
        <v>0</v>
      </c>
      <c r="O31" s="137">
        <v>1</v>
      </c>
      <c r="P31" s="92"/>
      <c r="Q31" s="97">
        <v>0.18</v>
      </c>
      <c r="R31" s="88">
        <f t="shared" si="22"/>
        <v>0</v>
      </c>
      <c r="S31" s="88">
        <f t="shared" si="23"/>
        <v>0</v>
      </c>
    </row>
    <row r="32" spans="1:19" ht="32.25" customHeight="1">
      <c r="A32" s="218"/>
      <c r="B32" s="218"/>
      <c r="C32" s="48" t="s">
        <v>161</v>
      </c>
      <c r="D32" s="3" t="s">
        <v>159</v>
      </c>
      <c r="E32" s="3">
        <v>5</v>
      </c>
      <c r="F32" s="92"/>
      <c r="G32" s="97">
        <v>0.18</v>
      </c>
      <c r="H32" s="88">
        <f t="shared" si="18"/>
        <v>0</v>
      </c>
      <c r="I32" s="88">
        <f t="shared" si="19"/>
        <v>0</v>
      </c>
      <c r="J32" s="74">
        <v>5</v>
      </c>
      <c r="K32" s="92"/>
      <c r="L32" s="97">
        <v>0.18</v>
      </c>
      <c r="M32" s="88">
        <f t="shared" si="20"/>
        <v>0</v>
      </c>
      <c r="N32" s="88">
        <f t="shared" si="21"/>
        <v>0</v>
      </c>
      <c r="O32" s="74">
        <v>5</v>
      </c>
      <c r="P32" s="92"/>
      <c r="Q32" s="97">
        <v>0.18</v>
      </c>
      <c r="R32" s="88">
        <f t="shared" si="22"/>
        <v>0</v>
      </c>
      <c r="S32" s="88">
        <f t="shared" si="23"/>
        <v>0</v>
      </c>
    </row>
    <row r="33" spans="1:19" ht="32.25" customHeight="1">
      <c r="A33" s="218"/>
      <c r="B33" s="218"/>
      <c r="C33" s="46" t="s">
        <v>162</v>
      </c>
      <c r="D33" s="3" t="s">
        <v>8</v>
      </c>
      <c r="E33" s="3">
        <v>15</v>
      </c>
      <c r="F33" s="92"/>
      <c r="G33" s="97">
        <v>0.18</v>
      </c>
      <c r="H33" s="88">
        <f t="shared" si="18"/>
        <v>0</v>
      </c>
      <c r="I33" s="88">
        <f t="shared" si="19"/>
        <v>0</v>
      </c>
      <c r="J33" s="74">
        <v>15</v>
      </c>
      <c r="K33" s="92"/>
      <c r="L33" s="97">
        <v>0.18</v>
      </c>
      <c r="M33" s="88">
        <f t="shared" si="20"/>
        <v>0</v>
      </c>
      <c r="N33" s="88">
        <f t="shared" si="21"/>
        <v>0</v>
      </c>
      <c r="O33" s="74">
        <v>15</v>
      </c>
      <c r="P33" s="92"/>
      <c r="Q33" s="97">
        <v>0.18</v>
      </c>
      <c r="R33" s="88">
        <f t="shared" si="22"/>
        <v>0</v>
      </c>
      <c r="S33" s="88">
        <f t="shared" si="23"/>
        <v>0</v>
      </c>
    </row>
    <row r="34" spans="1:19" ht="30" customHeight="1">
      <c r="A34" s="218"/>
      <c r="B34" s="218"/>
      <c r="C34" s="42" t="s">
        <v>25</v>
      </c>
      <c r="D34" s="32" t="s">
        <v>42</v>
      </c>
      <c r="E34" s="94">
        <v>1</v>
      </c>
      <c r="F34" s="130"/>
      <c r="G34" s="121">
        <v>0.18</v>
      </c>
      <c r="H34" s="129">
        <f t="shared" si="18"/>
        <v>0</v>
      </c>
      <c r="I34" s="129">
        <f t="shared" si="19"/>
        <v>0</v>
      </c>
      <c r="J34" s="94">
        <v>1</v>
      </c>
      <c r="K34" s="130"/>
      <c r="L34" s="121">
        <v>0.18</v>
      </c>
      <c r="M34" s="129">
        <f t="shared" si="20"/>
        <v>0</v>
      </c>
      <c r="N34" s="129">
        <f t="shared" ref="N34:N43" si="24">J34*M34</f>
        <v>0</v>
      </c>
      <c r="O34" s="94">
        <v>1</v>
      </c>
      <c r="P34" s="130"/>
      <c r="Q34" s="121">
        <v>0.18</v>
      </c>
      <c r="R34" s="129">
        <f t="shared" si="22"/>
        <v>0</v>
      </c>
      <c r="S34" s="129">
        <f t="shared" ref="S34:S43" si="25">O34*R34</f>
        <v>0</v>
      </c>
    </row>
    <row r="35" spans="1:19" ht="30" customHeight="1">
      <c r="A35" s="218"/>
      <c r="B35" s="218"/>
      <c r="C35" s="42" t="s">
        <v>165</v>
      </c>
      <c r="D35" s="32" t="s">
        <v>42</v>
      </c>
      <c r="E35" s="94">
        <v>1</v>
      </c>
      <c r="F35" s="130"/>
      <c r="G35" s="121">
        <v>0.18</v>
      </c>
      <c r="H35" s="129">
        <f t="shared" si="18"/>
        <v>0</v>
      </c>
      <c r="I35" s="129">
        <f t="shared" si="19"/>
        <v>0</v>
      </c>
      <c r="J35" s="94">
        <v>1</v>
      </c>
      <c r="K35" s="130"/>
      <c r="L35" s="121">
        <v>0.18</v>
      </c>
      <c r="M35" s="129">
        <f t="shared" si="20"/>
        <v>0</v>
      </c>
      <c r="N35" s="129">
        <f t="shared" si="24"/>
        <v>0</v>
      </c>
      <c r="O35" s="94">
        <v>1</v>
      </c>
      <c r="P35" s="130"/>
      <c r="Q35" s="121">
        <v>0.18</v>
      </c>
      <c r="R35" s="129">
        <f t="shared" si="22"/>
        <v>0</v>
      </c>
      <c r="S35" s="129">
        <f t="shared" si="25"/>
        <v>0</v>
      </c>
    </row>
    <row r="36" spans="1:19" ht="30" customHeight="1">
      <c r="A36" s="218"/>
      <c r="B36" s="218"/>
      <c r="C36" s="42" t="s">
        <v>164</v>
      </c>
      <c r="D36" s="32" t="s">
        <v>42</v>
      </c>
      <c r="E36" s="94">
        <v>1</v>
      </c>
      <c r="F36" s="130"/>
      <c r="G36" s="121">
        <v>0.18</v>
      </c>
      <c r="H36" s="129">
        <f t="shared" si="18"/>
        <v>0</v>
      </c>
      <c r="I36" s="129">
        <f t="shared" ref="I36:I43" si="26">E36*H36</f>
        <v>0</v>
      </c>
      <c r="J36" s="94">
        <v>1</v>
      </c>
      <c r="K36" s="130"/>
      <c r="L36" s="121">
        <v>0.18</v>
      </c>
      <c r="M36" s="129">
        <f t="shared" si="20"/>
        <v>0</v>
      </c>
      <c r="N36" s="129">
        <f t="shared" si="24"/>
        <v>0</v>
      </c>
      <c r="O36" s="94">
        <v>1</v>
      </c>
      <c r="P36" s="130"/>
      <c r="Q36" s="121">
        <v>0.18</v>
      </c>
      <c r="R36" s="129">
        <f t="shared" si="22"/>
        <v>0</v>
      </c>
      <c r="S36" s="129">
        <f t="shared" si="25"/>
        <v>0</v>
      </c>
    </row>
    <row r="37" spans="1:19" ht="32.25" customHeight="1">
      <c r="A37" s="218"/>
      <c r="B37" s="218"/>
      <c r="C37" s="48" t="s">
        <v>18</v>
      </c>
      <c r="D37" s="3" t="s">
        <v>14</v>
      </c>
      <c r="E37" s="3">
        <v>2</v>
      </c>
      <c r="F37" s="92"/>
      <c r="G37" s="97">
        <v>0.05</v>
      </c>
      <c r="H37" s="88">
        <f t="shared" ref="H37:H43" si="27">F37*(100%+G37)</f>
        <v>0</v>
      </c>
      <c r="I37" s="88">
        <f t="shared" si="26"/>
        <v>0</v>
      </c>
      <c r="J37" s="3">
        <v>2</v>
      </c>
      <c r="K37" s="92"/>
      <c r="L37" s="97">
        <v>0.05</v>
      </c>
      <c r="M37" s="88">
        <f t="shared" ref="M37:M43" si="28">K37*(100%+L37)</f>
        <v>0</v>
      </c>
      <c r="N37" s="88">
        <f t="shared" si="24"/>
        <v>0</v>
      </c>
      <c r="O37" s="3">
        <v>2</v>
      </c>
      <c r="P37" s="92"/>
      <c r="Q37" s="97">
        <v>0.05</v>
      </c>
      <c r="R37" s="88">
        <f t="shared" ref="R37:R43" si="29">P37*(100%+Q37)</f>
        <v>0</v>
      </c>
      <c r="S37" s="88">
        <f t="shared" si="25"/>
        <v>0</v>
      </c>
    </row>
    <row r="38" spans="1:19" ht="32.25" customHeight="1">
      <c r="A38" s="218"/>
      <c r="B38" s="218"/>
      <c r="C38" s="46" t="s">
        <v>167</v>
      </c>
      <c r="D38" s="3" t="s">
        <v>4</v>
      </c>
      <c r="E38" s="3">
        <v>3</v>
      </c>
      <c r="F38" s="92"/>
      <c r="G38" s="97">
        <v>0.05</v>
      </c>
      <c r="H38" s="88">
        <f t="shared" si="27"/>
        <v>0</v>
      </c>
      <c r="I38" s="88">
        <f t="shared" si="26"/>
        <v>0</v>
      </c>
      <c r="J38" s="3">
        <v>3</v>
      </c>
      <c r="K38" s="92"/>
      <c r="L38" s="97">
        <v>0.05</v>
      </c>
      <c r="M38" s="88">
        <f t="shared" si="28"/>
        <v>0</v>
      </c>
      <c r="N38" s="88">
        <f t="shared" si="24"/>
        <v>0</v>
      </c>
      <c r="O38" s="3">
        <v>3</v>
      </c>
      <c r="P38" s="92"/>
      <c r="Q38" s="97">
        <v>0.05</v>
      </c>
      <c r="R38" s="88">
        <f t="shared" si="29"/>
        <v>0</v>
      </c>
      <c r="S38" s="88">
        <f t="shared" si="25"/>
        <v>0</v>
      </c>
    </row>
    <row r="39" spans="1:19" ht="32.25" customHeight="1">
      <c r="A39" s="218"/>
      <c r="B39" s="218"/>
      <c r="C39" s="46" t="s">
        <v>69</v>
      </c>
      <c r="D39" s="3" t="s">
        <v>4</v>
      </c>
      <c r="E39" s="3">
        <v>3</v>
      </c>
      <c r="F39" s="92"/>
      <c r="G39" s="97">
        <v>0.05</v>
      </c>
      <c r="H39" s="88">
        <f t="shared" si="27"/>
        <v>0</v>
      </c>
      <c r="I39" s="88">
        <f t="shared" si="26"/>
        <v>0</v>
      </c>
      <c r="J39" s="3">
        <v>3</v>
      </c>
      <c r="K39" s="92"/>
      <c r="L39" s="97">
        <v>0.05</v>
      </c>
      <c r="M39" s="88">
        <f t="shared" si="28"/>
        <v>0</v>
      </c>
      <c r="N39" s="88">
        <f t="shared" si="24"/>
        <v>0</v>
      </c>
      <c r="O39" s="3">
        <v>3</v>
      </c>
      <c r="P39" s="92"/>
      <c r="Q39" s="97">
        <v>0.05</v>
      </c>
      <c r="R39" s="88">
        <f t="shared" si="29"/>
        <v>0</v>
      </c>
      <c r="S39" s="88">
        <f t="shared" si="25"/>
        <v>0</v>
      </c>
    </row>
    <row r="40" spans="1:19" ht="32.25" customHeight="1">
      <c r="A40" s="218"/>
      <c r="B40" s="218"/>
      <c r="C40" s="46" t="s">
        <v>71</v>
      </c>
      <c r="D40" s="3" t="s">
        <v>4</v>
      </c>
      <c r="E40" s="3">
        <v>1</v>
      </c>
      <c r="F40" s="92"/>
      <c r="G40" s="97">
        <v>0.05</v>
      </c>
      <c r="H40" s="88">
        <f t="shared" si="27"/>
        <v>0</v>
      </c>
      <c r="I40" s="88">
        <f t="shared" si="26"/>
        <v>0</v>
      </c>
      <c r="J40" s="3">
        <v>1</v>
      </c>
      <c r="K40" s="92"/>
      <c r="L40" s="97">
        <v>0.05</v>
      </c>
      <c r="M40" s="88">
        <f t="shared" si="28"/>
        <v>0</v>
      </c>
      <c r="N40" s="88">
        <f t="shared" si="24"/>
        <v>0</v>
      </c>
      <c r="O40" s="3">
        <v>1</v>
      </c>
      <c r="P40" s="92"/>
      <c r="Q40" s="97">
        <v>0.05</v>
      </c>
      <c r="R40" s="88">
        <f t="shared" si="29"/>
        <v>0</v>
      </c>
      <c r="S40" s="88">
        <f t="shared" si="25"/>
        <v>0</v>
      </c>
    </row>
    <row r="41" spans="1:19" ht="32.25" customHeight="1">
      <c r="A41" s="218"/>
      <c r="B41" s="218"/>
      <c r="C41" s="46" t="s">
        <v>72</v>
      </c>
      <c r="D41" s="3" t="s">
        <v>4</v>
      </c>
      <c r="E41" s="3">
        <v>1</v>
      </c>
      <c r="F41" s="92"/>
      <c r="G41" s="97">
        <v>0.05</v>
      </c>
      <c r="H41" s="88">
        <f t="shared" si="27"/>
        <v>0</v>
      </c>
      <c r="I41" s="88">
        <f t="shared" si="26"/>
        <v>0</v>
      </c>
      <c r="J41" s="3">
        <v>1</v>
      </c>
      <c r="K41" s="92"/>
      <c r="L41" s="97">
        <v>0.05</v>
      </c>
      <c r="M41" s="88">
        <f t="shared" si="28"/>
        <v>0</v>
      </c>
      <c r="N41" s="88">
        <f t="shared" si="24"/>
        <v>0</v>
      </c>
      <c r="O41" s="3">
        <v>1</v>
      </c>
      <c r="P41" s="92"/>
      <c r="Q41" s="97">
        <v>0.05</v>
      </c>
      <c r="R41" s="88">
        <f t="shared" si="29"/>
        <v>0</v>
      </c>
      <c r="S41" s="88">
        <f t="shared" si="25"/>
        <v>0</v>
      </c>
    </row>
    <row r="42" spans="1:19" ht="32.25" customHeight="1">
      <c r="A42" s="218"/>
      <c r="B42" s="218"/>
      <c r="C42" s="46" t="s">
        <v>244</v>
      </c>
      <c r="D42" s="3" t="s">
        <v>4</v>
      </c>
      <c r="E42" s="3">
        <v>1</v>
      </c>
      <c r="F42" s="92"/>
      <c r="G42" s="97">
        <v>0.05</v>
      </c>
      <c r="H42" s="88">
        <f t="shared" si="27"/>
        <v>0</v>
      </c>
      <c r="I42" s="88">
        <f t="shared" si="26"/>
        <v>0</v>
      </c>
      <c r="J42" s="3">
        <v>1</v>
      </c>
      <c r="K42" s="92"/>
      <c r="L42" s="97">
        <v>0.05</v>
      </c>
      <c r="M42" s="88">
        <f t="shared" si="28"/>
        <v>0</v>
      </c>
      <c r="N42" s="88">
        <f t="shared" si="24"/>
        <v>0</v>
      </c>
      <c r="O42" s="3">
        <v>1</v>
      </c>
      <c r="P42" s="92"/>
      <c r="Q42" s="97">
        <v>0.05</v>
      </c>
      <c r="R42" s="88">
        <f t="shared" si="29"/>
        <v>0</v>
      </c>
      <c r="S42" s="88">
        <f t="shared" si="25"/>
        <v>0</v>
      </c>
    </row>
    <row r="43" spans="1:19" ht="32.25" customHeight="1">
      <c r="A43" s="218"/>
      <c r="B43" s="218"/>
      <c r="C43" s="46" t="s">
        <v>23</v>
      </c>
      <c r="D43" s="3" t="s">
        <v>22</v>
      </c>
      <c r="E43" s="3">
        <v>300</v>
      </c>
      <c r="F43" s="92"/>
      <c r="G43" s="97">
        <v>0.05</v>
      </c>
      <c r="H43" s="88">
        <f t="shared" si="27"/>
        <v>0</v>
      </c>
      <c r="I43" s="88">
        <f t="shared" si="26"/>
        <v>0</v>
      </c>
      <c r="J43" s="3">
        <v>300</v>
      </c>
      <c r="K43" s="92"/>
      <c r="L43" s="97">
        <v>0.05</v>
      </c>
      <c r="M43" s="88">
        <f t="shared" si="28"/>
        <v>0</v>
      </c>
      <c r="N43" s="88">
        <f t="shared" si="24"/>
        <v>0</v>
      </c>
      <c r="O43" s="3">
        <v>300</v>
      </c>
      <c r="P43" s="92"/>
      <c r="Q43" s="97">
        <v>0.05</v>
      </c>
      <c r="R43" s="88">
        <f t="shared" si="29"/>
        <v>0</v>
      </c>
      <c r="S43" s="88">
        <f t="shared" si="25"/>
        <v>0</v>
      </c>
    </row>
    <row r="44" spans="1:19" ht="32.25" customHeight="1">
      <c r="A44" s="218"/>
      <c r="B44" s="220"/>
      <c r="C44" s="58" t="s">
        <v>65</v>
      </c>
      <c r="D44" s="59"/>
      <c r="E44" s="200">
        <f>SUM(I9:I43)</f>
        <v>0</v>
      </c>
      <c r="F44" s="201"/>
      <c r="G44" s="201"/>
      <c r="H44" s="201"/>
      <c r="I44" s="202"/>
      <c r="J44" s="200">
        <f>SUM(N9:N43)</f>
        <v>0</v>
      </c>
      <c r="K44" s="201"/>
      <c r="L44" s="201"/>
      <c r="M44" s="201"/>
      <c r="N44" s="202"/>
      <c r="O44" s="200">
        <f>SUM(S9:S43)</f>
        <v>0</v>
      </c>
      <c r="P44" s="201"/>
      <c r="Q44" s="201"/>
      <c r="R44" s="201"/>
      <c r="S44" s="202"/>
    </row>
    <row r="45" spans="1:19" s="7" customFormat="1" ht="30">
      <c r="A45" s="2" t="s">
        <v>1</v>
      </c>
      <c r="B45" s="2"/>
      <c r="C45" s="10" t="s">
        <v>53</v>
      </c>
      <c r="D45" s="54"/>
      <c r="E45" s="51" t="s">
        <v>33</v>
      </c>
      <c r="F45" s="104" t="s">
        <v>44</v>
      </c>
      <c r="G45" s="78" t="s">
        <v>45</v>
      </c>
      <c r="H45" s="85" t="s">
        <v>46</v>
      </c>
      <c r="I45" s="85" t="s">
        <v>47</v>
      </c>
      <c r="J45" s="51" t="s">
        <v>33</v>
      </c>
      <c r="K45" s="104" t="s">
        <v>44</v>
      </c>
      <c r="L45" s="78" t="s">
        <v>45</v>
      </c>
      <c r="M45" s="85" t="s">
        <v>46</v>
      </c>
      <c r="N45" s="85" t="s">
        <v>47</v>
      </c>
      <c r="O45" s="51" t="s">
        <v>33</v>
      </c>
      <c r="P45" s="104" t="s">
        <v>44</v>
      </c>
      <c r="Q45" s="78" t="s">
        <v>45</v>
      </c>
      <c r="R45" s="85" t="s">
        <v>46</v>
      </c>
      <c r="S45" s="85" t="s">
        <v>47</v>
      </c>
    </row>
    <row r="46" spans="1:19" s="7" customFormat="1" ht="15">
      <c r="A46" s="215">
        <v>1</v>
      </c>
      <c r="B46" s="219" t="s">
        <v>135</v>
      </c>
      <c r="C46" s="35" t="s">
        <v>3</v>
      </c>
      <c r="D46" s="9" t="s">
        <v>4</v>
      </c>
      <c r="E46" s="76">
        <v>12</v>
      </c>
      <c r="F46" s="105"/>
      <c r="G46" s="97">
        <v>0.18</v>
      </c>
      <c r="H46" s="88">
        <f>F46*(100%+G46)</f>
        <v>0</v>
      </c>
      <c r="I46" s="88">
        <f>E46*H46</f>
        <v>0</v>
      </c>
      <c r="J46" s="76">
        <v>12</v>
      </c>
      <c r="K46" s="105"/>
      <c r="L46" s="97">
        <v>0.18</v>
      </c>
      <c r="M46" s="88">
        <f>K46*(100%+L46)</f>
        <v>0</v>
      </c>
      <c r="N46" s="88">
        <f>J46*M46</f>
        <v>0</v>
      </c>
      <c r="O46" s="76">
        <v>12</v>
      </c>
      <c r="P46" s="105"/>
      <c r="Q46" s="97">
        <v>0.18</v>
      </c>
      <c r="R46" s="88">
        <f>P46*(100%+Q46)</f>
        <v>0</v>
      </c>
      <c r="S46" s="88">
        <f>O46*R46</f>
        <v>0</v>
      </c>
    </row>
    <row r="47" spans="1:19" s="7" customFormat="1" ht="15">
      <c r="A47" s="215"/>
      <c r="B47" s="218"/>
      <c r="C47" s="35" t="s">
        <v>5</v>
      </c>
      <c r="D47" s="9" t="s">
        <v>4</v>
      </c>
      <c r="E47" s="76">
        <v>12</v>
      </c>
      <c r="F47" s="105"/>
      <c r="G47" s="97">
        <v>0.18</v>
      </c>
      <c r="H47" s="88">
        <f t="shared" ref="H47:H49" si="30">F47*(100%+G47)</f>
        <v>0</v>
      </c>
      <c r="I47" s="88">
        <f t="shared" ref="I47:I49" si="31">E47*H47</f>
        <v>0</v>
      </c>
      <c r="J47" s="76">
        <v>12</v>
      </c>
      <c r="K47" s="105"/>
      <c r="L47" s="97">
        <v>0.18</v>
      </c>
      <c r="M47" s="88">
        <f t="shared" ref="M47:M49" si="32">K47*(100%+L47)</f>
        <v>0</v>
      </c>
      <c r="N47" s="88">
        <f t="shared" ref="N47:N49" si="33">J47*M47</f>
        <v>0</v>
      </c>
      <c r="O47" s="76">
        <v>12</v>
      </c>
      <c r="P47" s="105"/>
      <c r="Q47" s="97">
        <v>0.18</v>
      </c>
      <c r="R47" s="88">
        <f t="shared" ref="R47:R49" si="34">P47*(100%+Q47)</f>
        <v>0</v>
      </c>
      <c r="S47" s="88">
        <f t="shared" ref="S47:S49" si="35">O47*R47</f>
        <v>0</v>
      </c>
    </row>
    <row r="48" spans="1:19" s="7" customFormat="1" ht="15">
      <c r="A48" s="215"/>
      <c r="B48" s="218"/>
      <c r="C48" s="35" t="s">
        <v>70</v>
      </c>
      <c r="D48" s="13" t="s">
        <v>4</v>
      </c>
      <c r="E48" s="72">
        <v>1</v>
      </c>
      <c r="F48" s="105"/>
      <c r="G48" s="97">
        <v>0.05</v>
      </c>
      <c r="H48" s="88">
        <f t="shared" si="30"/>
        <v>0</v>
      </c>
      <c r="I48" s="88">
        <f t="shared" si="31"/>
        <v>0</v>
      </c>
      <c r="J48" s="72">
        <v>1</v>
      </c>
      <c r="K48" s="105"/>
      <c r="L48" s="97">
        <v>0.05</v>
      </c>
      <c r="M48" s="88">
        <f t="shared" si="32"/>
        <v>0</v>
      </c>
      <c r="N48" s="88">
        <f t="shared" si="33"/>
        <v>0</v>
      </c>
      <c r="O48" s="72">
        <v>1</v>
      </c>
      <c r="P48" s="105"/>
      <c r="Q48" s="97">
        <v>0.05</v>
      </c>
      <c r="R48" s="88">
        <f t="shared" si="34"/>
        <v>0</v>
      </c>
      <c r="S48" s="88">
        <f t="shared" si="35"/>
        <v>0</v>
      </c>
    </row>
    <row r="49" spans="1:19" s="7" customFormat="1" ht="15">
      <c r="A49" s="215"/>
      <c r="B49" s="218"/>
      <c r="C49" s="35" t="s">
        <v>238</v>
      </c>
      <c r="D49" s="15" t="s">
        <v>4</v>
      </c>
      <c r="E49" s="120">
        <v>36</v>
      </c>
      <c r="F49" s="122"/>
      <c r="G49" s="121">
        <v>0.05</v>
      </c>
      <c r="H49" s="129">
        <f t="shared" si="30"/>
        <v>0</v>
      </c>
      <c r="I49" s="129">
        <f t="shared" si="31"/>
        <v>0</v>
      </c>
      <c r="J49" s="120">
        <v>36</v>
      </c>
      <c r="K49" s="122"/>
      <c r="L49" s="121">
        <v>0.05</v>
      </c>
      <c r="M49" s="129">
        <f t="shared" si="32"/>
        <v>0</v>
      </c>
      <c r="N49" s="129">
        <f t="shared" si="33"/>
        <v>0</v>
      </c>
      <c r="O49" s="120">
        <v>36</v>
      </c>
      <c r="P49" s="105"/>
      <c r="Q49" s="97">
        <v>0.05</v>
      </c>
      <c r="R49" s="88">
        <f t="shared" si="34"/>
        <v>0</v>
      </c>
      <c r="S49" s="88">
        <f t="shared" si="35"/>
        <v>0</v>
      </c>
    </row>
    <row r="50" spans="1:19" s="7" customFormat="1" ht="15">
      <c r="A50" s="215"/>
      <c r="B50" s="218"/>
      <c r="C50" s="34" t="s">
        <v>63</v>
      </c>
      <c r="D50" s="57"/>
      <c r="E50" s="197">
        <f>SUM(I46:I49)</f>
        <v>0</v>
      </c>
      <c r="F50" s="198"/>
      <c r="G50" s="198"/>
      <c r="H50" s="198"/>
      <c r="I50" s="199"/>
      <c r="J50" s="197">
        <f>SUM(N46:N49)</f>
        <v>0</v>
      </c>
      <c r="K50" s="198"/>
      <c r="L50" s="198"/>
      <c r="M50" s="198"/>
      <c r="N50" s="199"/>
      <c r="O50" s="197">
        <f>SUM(S46:S49)</f>
        <v>0</v>
      </c>
      <c r="P50" s="198"/>
      <c r="Q50" s="198"/>
      <c r="R50" s="198"/>
      <c r="S50" s="199"/>
    </row>
    <row r="51" spans="1:19" ht="32.25" customHeight="1">
      <c r="A51" s="218">
        <v>2</v>
      </c>
      <c r="B51" s="218"/>
      <c r="C51" s="46" t="s">
        <v>6</v>
      </c>
      <c r="D51" s="3"/>
      <c r="E51" s="3"/>
      <c r="F51" s="92"/>
      <c r="G51" s="6"/>
      <c r="H51" s="89"/>
      <c r="I51" s="89"/>
      <c r="J51" s="3"/>
      <c r="K51" s="92"/>
      <c r="L51" s="6"/>
      <c r="M51" s="89"/>
      <c r="N51" s="89"/>
      <c r="O51" s="3"/>
      <c r="P51" s="92"/>
      <c r="Q51" s="6"/>
      <c r="R51" s="89"/>
      <c r="S51" s="89"/>
    </row>
    <row r="52" spans="1:19" ht="32.25" customHeight="1">
      <c r="A52" s="218"/>
      <c r="B52" s="218"/>
      <c r="C52" s="46" t="s">
        <v>7</v>
      </c>
      <c r="D52" s="3" t="s">
        <v>8</v>
      </c>
      <c r="E52" s="3">
        <v>8</v>
      </c>
      <c r="F52" s="92"/>
      <c r="G52" s="97">
        <v>0.18</v>
      </c>
      <c r="H52" s="88">
        <f t="shared" ref="H52:H54" si="36">F52*(100%+G52)</f>
        <v>0</v>
      </c>
      <c r="I52" s="88">
        <f t="shared" ref="I52:I54" si="37">E52*H52</f>
        <v>0</v>
      </c>
      <c r="J52" s="3">
        <v>8</v>
      </c>
      <c r="K52" s="92"/>
      <c r="L52" s="97">
        <v>0.18</v>
      </c>
      <c r="M52" s="88">
        <f t="shared" ref="M52:M54" si="38">K52*(100%+L52)</f>
        <v>0</v>
      </c>
      <c r="N52" s="88">
        <f t="shared" ref="N52:N54" si="39">J52*M52</f>
        <v>0</v>
      </c>
      <c r="O52" s="3">
        <v>8</v>
      </c>
      <c r="P52" s="92"/>
      <c r="Q52" s="97">
        <v>0.18</v>
      </c>
      <c r="R52" s="88">
        <f t="shared" ref="R52:R54" si="40">P52*(100%+Q52)</f>
        <v>0</v>
      </c>
      <c r="S52" s="88">
        <f t="shared" ref="S52:S54" si="41">O52*R52</f>
        <v>0</v>
      </c>
    </row>
    <row r="53" spans="1:19" ht="32.25" customHeight="1">
      <c r="A53" s="218"/>
      <c r="B53" s="218"/>
      <c r="C53" s="46" t="s">
        <v>9</v>
      </c>
      <c r="D53" s="3" t="s">
        <v>8</v>
      </c>
      <c r="E53" s="3">
        <v>8</v>
      </c>
      <c r="F53" s="92"/>
      <c r="G53" s="97">
        <v>0.18</v>
      </c>
      <c r="H53" s="88">
        <f t="shared" si="36"/>
        <v>0</v>
      </c>
      <c r="I53" s="88">
        <f t="shared" si="37"/>
        <v>0</v>
      </c>
      <c r="J53" s="3">
        <v>8</v>
      </c>
      <c r="K53" s="92"/>
      <c r="L53" s="97">
        <v>0.18</v>
      </c>
      <c r="M53" s="88">
        <f t="shared" si="38"/>
        <v>0</v>
      </c>
      <c r="N53" s="88">
        <f t="shared" si="39"/>
        <v>0</v>
      </c>
      <c r="O53" s="3">
        <v>8</v>
      </c>
      <c r="P53" s="92"/>
      <c r="Q53" s="97">
        <v>0.18</v>
      </c>
      <c r="R53" s="88">
        <f t="shared" si="40"/>
        <v>0</v>
      </c>
      <c r="S53" s="88">
        <f t="shared" si="41"/>
        <v>0</v>
      </c>
    </row>
    <row r="54" spans="1:19" ht="32.25" customHeight="1">
      <c r="A54" s="218"/>
      <c r="B54" s="218"/>
      <c r="C54" s="46" t="s">
        <v>35</v>
      </c>
      <c r="D54" s="3" t="s">
        <v>8</v>
      </c>
      <c r="E54" s="3">
        <v>8</v>
      </c>
      <c r="F54" s="92"/>
      <c r="G54" s="97">
        <v>0.18</v>
      </c>
      <c r="H54" s="88">
        <f t="shared" si="36"/>
        <v>0</v>
      </c>
      <c r="I54" s="88">
        <f t="shared" si="37"/>
        <v>0</v>
      </c>
      <c r="J54" s="3">
        <v>8</v>
      </c>
      <c r="K54" s="92"/>
      <c r="L54" s="97">
        <v>0.18</v>
      </c>
      <c r="M54" s="88">
        <f t="shared" si="38"/>
        <v>0</v>
      </c>
      <c r="N54" s="88">
        <f t="shared" si="39"/>
        <v>0</v>
      </c>
      <c r="O54" s="3">
        <v>8</v>
      </c>
      <c r="P54" s="92"/>
      <c r="Q54" s="97">
        <v>0.18</v>
      </c>
      <c r="R54" s="88">
        <f t="shared" si="40"/>
        <v>0</v>
      </c>
      <c r="S54" s="88">
        <f t="shared" si="41"/>
        <v>0</v>
      </c>
    </row>
    <row r="55" spans="1:19" ht="32.25" customHeight="1">
      <c r="A55" s="218"/>
      <c r="B55" s="218"/>
      <c r="C55" s="47" t="s">
        <v>10</v>
      </c>
      <c r="D55" s="3"/>
      <c r="E55" s="3"/>
      <c r="F55" s="92"/>
      <c r="G55" s="87"/>
      <c r="H55" s="89"/>
      <c r="I55" s="89"/>
      <c r="J55" s="3"/>
      <c r="K55" s="92"/>
      <c r="L55" s="87"/>
      <c r="M55" s="89"/>
      <c r="N55" s="89"/>
      <c r="O55" s="3"/>
      <c r="P55" s="92"/>
      <c r="Q55" s="97"/>
      <c r="R55" s="89"/>
      <c r="S55" s="89"/>
    </row>
    <row r="56" spans="1:19" ht="135" customHeight="1">
      <c r="A56" s="218"/>
      <c r="B56" s="218"/>
      <c r="C56" s="48" t="s">
        <v>116</v>
      </c>
      <c r="D56" s="3" t="s">
        <v>11</v>
      </c>
      <c r="E56" s="3">
        <v>20</v>
      </c>
      <c r="F56" s="92"/>
      <c r="G56" s="97">
        <v>0.18</v>
      </c>
      <c r="H56" s="88">
        <f>F56*(100%+G56)</f>
        <v>0</v>
      </c>
      <c r="I56" s="88">
        <f>E56*H56</f>
        <v>0</v>
      </c>
      <c r="J56" s="3">
        <v>20</v>
      </c>
      <c r="K56" s="92"/>
      <c r="L56" s="97">
        <v>0.18</v>
      </c>
      <c r="M56" s="88">
        <f>K56*(100%+L56)</f>
        <v>0</v>
      </c>
      <c r="N56" s="88">
        <f>J56*M56</f>
        <v>0</v>
      </c>
      <c r="O56" s="3">
        <v>20</v>
      </c>
      <c r="P56" s="92"/>
      <c r="Q56" s="97">
        <v>0.18</v>
      </c>
      <c r="R56" s="88">
        <f>P56*(100%+Q56)</f>
        <v>0</v>
      </c>
      <c r="S56" s="88">
        <f>O56*R56</f>
        <v>0</v>
      </c>
    </row>
    <row r="57" spans="1:19" ht="141.75" customHeight="1">
      <c r="A57" s="218"/>
      <c r="B57" s="218"/>
      <c r="C57" s="48" t="s">
        <v>119</v>
      </c>
      <c r="D57" s="3" t="s">
        <v>12</v>
      </c>
      <c r="E57" s="3">
        <v>180</v>
      </c>
      <c r="F57" s="92"/>
      <c r="G57" s="97">
        <v>0.18</v>
      </c>
      <c r="H57" s="88">
        <f>F57*(100%+G57)</f>
        <v>0</v>
      </c>
      <c r="I57" s="88">
        <f>E57*H57</f>
        <v>0</v>
      </c>
      <c r="J57" s="3">
        <v>180</v>
      </c>
      <c r="K57" s="92"/>
      <c r="L57" s="97">
        <v>0.18</v>
      </c>
      <c r="M57" s="88">
        <f>K57*(100%+L57)</f>
        <v>0</v>
      </c>
      <c r="N57" s="88">
        <f>J57*M57</f>
        <v>0</v>
      </c>
      <c r="O57" s="3">
        <v>180</v>
      </c>
      <c r="P57" s="92"/>
      <c r="Q57" s="97">
        <v>0.18</v>
      </c>
      <c r="R57" s="88">
        <f>P57*(100%+Q57)</f>
        <v>0</v>
      </c>
      <c r="S57" s="88">
        <f>O57*R57</f>
        <v>0</v>
      </c>
    </row>
    <row r="58" spans="1:19" ht="53.25" customHeight="1">
      <c r="A58" s="218"/>
      <c r="B58" s="218"/>
      <c r="C58" s="48" t="s">
        <v>118</v>
      </c>
      <c r="D58" s="3" t="s">
        <v>11</v>
      </c>
      <c r="E58" s="3">
        <v>35</v>
      </c>
      <c r="F58" s="92"/>
      <c r="G58" s="97">
        <v>0.18</v>
      </c>
      <c r="H58" s="88">
        <f t="shared" ref="H58:H60" si="42">F58*(100%+G58)</f>
        <v>0</v>
      </c>
      <c r="I58" s="88">
        <f t="shared" ref="I58:I60" si="43">E58*H58</f>
        <v>0</v>
      </c>
      <c r="J58" s="3">
        <v>35</v>
      </c>
      <c r="K58" s="92"/>
      <c r="L58" s="97">
        <v>0.18</v>
      </c>
      <c r="M58" s="88">
        <f t="shared" ref="M58:M60" si="44">K58*(100%+L58)</f>
        <v>0</v>
      </c>
      <c r="N58" s="88">
        <f t="shared" ref="N58:N60" si="45">J58*M58</f>
        <v>0</v>
      </c>
      <c r="O58" s="3">
        <v>35</v>
      </c>
      <c r="P58" s="92"/>
      <c r="Q58" s="97">
        <v>0.18</v>
      </c>
      <c r="R58" s="88">
        <f t="shared" ref="R58:R60" si="46">P58*(100%+Q58)</f>
        <v>0</v>
      </c>
      <c r="S58" s="88">
        <f t="shared" ref="S58:S60" si="47">O58*R58</f>
        <v>0</v>
      </c>
    </row>
    <row r="59" spans="1:19" ht="32.25" customHeight="1">
      <c r="A59" s="218"/>
      <c r="B59" s="218"/>
      <c r="C59" s="48" t="s">
        <v>117</v>
      </c>
      <c r="D59" s="3" t="s">
        <v>13</v>
      </c>
      <c r="E59" s="3">
        <v>200</v>
      </c>
      <c r="F59" s="92"/>
      <c r="G59" s="97">
        <v>0.18</v>
      </c>
      <c r="H59" s="88">
        <f t="shared" si="42"/>
        <v>0</v>
      </c>
      <c r="I59" s="88">
        <f t="shared" si="43"/>
        <v>0</v>
      </c>
      <c r="J59" s="3">
        <v>200</v>
      </c>
      <c r="K59" s="92"/>
      <c r="L59" s="97">
        <v>0.18</v>
      </c>
      <c r="M59" s="88">
        <f t="shared" si="44"/>
        <v>0</v>
      </c>
      <c r="N59" s="88">
        <f t="shared" si="45"/>
        <v>0</v>
      </c>
      <c r="O59" s="3">
        <v>200</v>
      </c>
      <c r="P59" s="92"/>
      <c r="Q59" s="97">
        <v>0.18</v>
      </c>
      <c r="R59" s="88">
        <f t="shared" si="46"/>
        <v>0</v>
      </c>
      <c r="S59" s="88">
        <f t="shared" si="47"/>
        <v>0</v>
      </c>
    </row>
    <row r="60" spans="1:19" ht="34.700000000000003" customHeight="1">
      <c r="A60" s="218"/>
      <c r="B60" s="218"/>
      <c r="C60" s="46" t="s">
        <v>34</v>
      </c>
      <c r="D60" s="3" t="s">
        <v>8</v>
      </c>
      <c r="E60" s="3">
        <v>10</v>
      </c>
      <c r="F60" s="92"/>
      <c r="G60" s="97">
        <v>0.18</v>
      </c>
      <c r="H60" s="88">
        <f t="shared" si="42"/>
        <v>0</v>
      </c>
      <c r="I60" s="88">
        <f t="shared" si="43"/>
        <v>0</v>
      </c>
      <c r="J60" s="3">
        <v>10</v>
      </c>
      <c r="K60" s="92"/>
      <c r="L60" s="97">
        <v>0.18</v>
      </c>
      <c r="M60" s="88">
        <f t="shared" si="44"/>
        <v>0</v>
      </c>
      <c r="N60" s="88">
        <f t="shared" si="45"/>
        <v>0</v>
      </c>
      <c r="O60" s="3">
        <v>10</v>
      </c>
      <c r="P60" s="92"/>
      <c r="Q60" s="97">
        <v>0.18</v>
      </c>
      <c r="R60" s="88">
        <f t="shared" si="46"/>
        <v>0</v>
      </c>
      <c r="S60" s="88">
        <f t="shared" si="47"/>
        <v>0</v>
      </c>
    </row>
    <row r="61" spans="1:19" ht="128.25" customHeight="1">
      <c r="A61" s="218"/>
      <c r="B61" s="218"/>
      <c r="C61" s="48" t="s">
        <v>120</v>
      </c>
      <c r="D61" s="3" t="s">
        <v>12</v>
      </c>
      <c r="E61" s="3">
        <v>20</v>
      </c>
      <c r="F61" s="92"/>
      <c r="G61" s="97">
        <v>0.18</v>
      </c>
      <c r="H61" s="88">
        <f>F61*(100%+G61)</f>
        <v>0</v>
      </c>
      <c r="I61" s="88">
        <f>E61*H61</f>
        <v>0</v>
      </c>
      <c r="J61" s="3">
        <v>20</v>
      </c>
      <c r="K61" s="92"/>
      <c r="L61" s="97">
        <v>0.18</v>
      </c>
      <c r="M61" s="88">
        <f>K61*(100%+L61)</f>
        <v>0</v>
      </c>
      <c r="N61" s="88">
        <f>J61*M61</f>
        <v>0</v>
      </c>
      <c r="O61" s="3">
        <v>20</v>
      </c>
      <c r="P61" s="92"/>
      <c r="Q61" s="97">
        <v>0.18</v>
      </c>
      <c r="R61" s="88">
        <f>P61*(100%+Q61)</f>
        <v>0</v>
      </c>
      <c r="S61" s="88">
        <f>O61*R61</f>
        <v>0</v>
      </c>
    </row>
    <row r="62" spans="1:19" ht="32.25" customHeight="1">
      <c r="A62" s="218"/>
      <c r="B62" s="218"/>
      <c r="C62" s="46" t="s">
        <v>121</v>
      </c>
      <c r="D62" s="49" t="s">
        <v>14</v>
      </c>
      <c r="E62" s="3">
        <v>5</v>
      </c>
      <c r="F62" s="92"/>
      <c r="G62" s="97">
        <v>0.18</v>
      </c>
      <c r="H62" s="88">
        <f>F62*(100%+G62)</f>
        <v>0</v>
      </c>
      <c r="I62" s="88">
        <f>E62*H62</f>
        <v>0</v>
      </c>
      <c r="J62" s="3">
        <v>5</v>
      </c>
      <c r="K62" s="92"/>
      <c r="L62" s="97">
        <v>0.18</v>
      </c>
      <c r="M62" s="88">
        <f>K62*(100%+L62)</f>
        <v>0</v>
      </c>
      <c r="N62" s="88">
        <f>J62*M62</f>
        <v>0</v>
      </c>
      <c r="O62" s="3">
        <v>5</v>
      </c>
      <c r="P62" s="92"/>
      <c r="Q62" s="97">
        <v>0.18</v>
      </c>
      <c r="R62" s="88">
        <f>P62*(100%+Q62)</f>
        <v>0</v>
      </c>
      <c r="S62" s="88">
        <f>O62*R62</f>
        <v>0</v>
      </c>
    </row>
    <row r="63" spans="1:19" ht="32.25" customHeight="1">
      <c r="A63" s="218"/>
      <c r="B63" s="218"/>
      <c r="C63" s="46" t="s">
        <v>122</v>
      </c>
      <c r="D63" s="49" t="s">
        <v>14</v>
      </c>
      <c r="E63" s="3">
        <v>5</v>
      </c>
      <c r="F63" s="92"/>
      <c r="G63" s="97">
        <v>0.18</v>
      </c>
      <c r="H63" s="88">
        <f>F63*(100%+G63)</f>
        <v>0</v>
      </c>
      <c r="I63" s="88">
        <f>E63*H63</f>
        <v>0</v>
      </c>
      <c r="J63" s="3">
        <v>5</v>
      </c>
      <c r="K63" s="92"/>
      <c r="L63" s="97">
        <v>0.18</v>
      </c>
      <c r="M63" s="88">
        <f>K63*(100%+L63)</f>
        <v>0</v>
      </c>
      <c r="N63" s="88">
        <f>J63*M63</f>
        <v>0</v>
      </c>
      <c r="O63" s="3">
        <v>5</v>
      </c>
      <c r="P63" s="92"/>
      <c r="Q63" s="97">
        <v>0.18</v>
      </c>
      <c r="R63" s="88">
        <f>P63*(100%+Q63)</f>
        <v>0</v>
      </c>
      <c r="S63" s="88">
        <f>O63*R63</f>
        <v>0</v>
      </c>
    </row>
    <row r="64" spans="1:19" ht="32.25" customHeight="1">
      <c r="A64" s="218"/>
      <c r="B64" s="218"/>
      <c r="C64" s="48" t="s">
        <v>15</v>
      </c>
      <c r="D64" s="3" t="s">
        <v>14</v>
      </c>
      <c r="E64" s="3">
        <v>8</v>
      </c>
      <c r="F64" s="92"/>
      <c r="G64" s="97">
        <v>0.18</v>
      </c>
      <c r="H64" s="88">
        <f t="shared" ref="H64:H79" si="48">F64*(100%+G64)</f>
        <v>0</v>
      </c>
      <c r="I64" s="88">
        <f t="shared" ref="I64:I79" si="49">E64*H64</f>
        <v>0</v>
      </c>
      <c r="J64" s="3">
        <v>8</v>
      </c>
      <c r="K64" s="92"/>
      <c r="L64" s="97">
        <v>0.18</v>
      </c>
      <c r="M64" s="88">
        <f t="shared" ref="M64:M79" si="50">K64*(100%+L64)</f>
        <v>0</v>
      </c>
      <c r="N64" s="88">
        <f t="shared" ref="N64:N79" si="51">J64*M64</f>
        <v>0</v>
      </c>
      <c r="O64" s="3">
        <v>8</v>
      </c>
      <c r="P64" s="92"/>
      <c r="Q64" s="97">
        <v>0.18</v>
      </c>
      <c r="R64" s="88">
        <f t="shared" ref="R64:R79" si="52">P64*(100%+Q64)</f>
        <v>0</v>
      </c>
      <c r="S64" s="88">
        <f t="shared" ref="S64:S79" si="53">O64*R64</f>
        <v>0</v>
      </c>
    </row>
    <row r="65" spans="1:19" ht="32.25" customHeight="1">
      <c r="A65" s="218"/>
      <c r="B65" s="218"/>
      <c r="C65" s="48" t="s">
        <v>16</v>
      </c>
      <c r="D65" s="3" t="s">
        <v>14</v>
      </c>
      <c r="E65" s="3">
        <v>8</v>
      </c>
      <c r="F65" s="92"/>
      <c r="G65" s="97">
        <v>0.18</v>
      </c>
      <c r="H65" s="88">
        <f t="shared" si="48"/>
        <v>0</v>
      </c>
      <c r="I65" s="88">
        <f t="shared" si="49"/>
        <v>0</v>
      </c>
      <c r="J65" s="3">
        <v>8</v>
      </c>
      <c r="K65" s="92"/>
      <c r="L65" s="97">
        <v>0.18</v>
      </c>
      <c r="M65" s="88">
        <f t="shared" si="50"/>
        <v>0</v>
      </c>
      <c r="N65" s="88">
        <f t="shared" si="51"/>
        <v>0</v>
      </c>
      <c r="O65" s="3">
        <v>8</v>
      </c>
      <c r="P65" s="92"/>
      <c r="Q65" s="97">
        <v>0.18</v>
      </c>
      <c r="R65" s="88">
        <f t="shared" si="52"/>
        <v>0</v>
      </c>
      <c r="S65" s="88">
        <f t="shared" si="53"/>
        <v>0</v>
      </c>
    </row>
    <row r="66" spans="1:19" ht="32.25" customHeight="1">
      <c r="A66" s="218"/>
      <c r="B66" s="218"/>
      <c r="C66" s="48" t="s">
        <v>17</v>
      </c>
      <c r="D66" s="3" t="s">
        <v>14</v>
      </c>
      <c r="E66" s="3">
        <v>5</v>
      </c>
      <c r="F66" s="92"/>
      <c r="G66" s="97">
        <v>0.18</v>
      </c>
      <c r="H66" s="88">
        <f t="shared" si="48"/>
        <v>0</v>
      </c>
      <c r="I66" s="88">
        <f t="shared" si="49"/>
        <v>0</v>
      </c>
      <c r="J66" s="3">
        <v>5</v>
      </c>
      <c r="K66" s="92"/>
      <c r="L66" s="97">
        <v>0.18</v>
      </c>
      <c r="M66" s="88">
        <f t="shared" si="50"/>
        <v>0</v>
      </c>
      <c r="N66" s="88">
        <f t="shared" si="51"/>
        <v>0</v>
      </c>
      <c r="O66" s="3">
        <v>5</v>
      </c>
      <c r="P66" s="92"/>
      <c r="Q66" s="97">
        <v>0.18</v>
      </c>
      <c r="R66" s="88">
        <f t="shared" si="52"/>
        <v>0</v>
      </c>
      <c r="S66" s="88">
        <f t="shared" si="53"/>
        <v>0</v>
      </c>
    </row>
    <row r="67" spans="1:19" ht="32.25" customHeight="1">
      <c r="A67" s="218"/>
      <c r="B67" s="218"/>
      <c r="C67" s="48" t="s">
        <v>123</v>
      </c>
      <c r="D67" s="3" t="s">
        <v>14</v>
      </c>
      <c r="E67" s="3">
        <v>2</v>
      </c>
      <c r="F67" s="92"/>
      <c r="G67" s="97">
        <v>0.18</v>
      </c>
      <c r="H67" s="88">
        <f t="shared" si="48"/>
        <v>0</v>
      </c>
      <c r="I67" s="88">
        <f t="shared" si="49"/>
        <v>0</v>
      </c>
      <c r="J67" s="3">
        <v>2</v>
      </c>
      <c r="K67" s="92"/>
      <c r="L67" s="97">
        <v>0.18</v>
      </c>
      <c r="M67" s="88">
        <f t="shared" si="50"/>
        <v>0</v>
      </c>
      <c r="N67" s="88">
        <f t="shared" si="51"/>
        <v>0</v>
      </c>
      <c r="O67" s="3">
        <v>2</v>
      </c>
      <c r="P67" s="92"/>
      <c r="Q67" s="97">
        <v>0.18</v>
      </c>
      <c r="R67" s="88">
        <f t="shared" si="52"/>
        <v>0</v>
      </c>
      <c r="S67" s="88">
        <f t="shared" si="53"/>
        <v>0</v>
      </c>
    </row>
    <row r="68" spans="1:19" ht="32.25" customHeight="1">
      <c r="A68" s="218"/>
      <c r="B68" s="218"/>
      <c r="C68" s="48" t="s">
        <v>19</v>
      </c>
      <c r="D68" s="3" t="s">
        <v>14</v>
      </c>
      <c r="E68" s="3">
        <v>2</v>
      </c>
      <c r="F68" s="92"/>
      <c r="G68" s="97">
        <v>0.18</v>
      </c>
      <c r="H68" s="88">
        <f t="shared" si="48"/>
        <v>0</v>
      </c>
      <c r="I68" s="88">
        <f t="shared" si="49"/>
        <v>0</v>
      </c>
      <c r="J68" s="3">
        <v>2</v>
      </c>
      <c r="K68" s="92"/>
      <c r="L68" s="97">
        <v>0.18</v>
      </c>
      <c r="M68" s="88">
        <f t="shared" si="50"/>
        <v>0</v>
      </c>
      <c r="N68" s="88">
        <f t="shared" si="51"/>
        <v>0</v>
      </c>
      <c r="O68" s="3">
        <v>2</v>
      </c>
      <c r="P68" s="92"/>
      <c r="Q68" s="97">
        <v>0.18</v>
      </c>
      <c r="R68" s="88">
        <f t="shared" si="52"/>
        <v>0</v>
      </c>
      <c r="S68" s="88">
        <f t="shared" si="53"/>
        <v>0</v>
      </c>
    </row>
    <row r="69" spans="1:19" ht="32.25" customHeight="1">
      <c r="A69" s="218"/>
      <c r="B69" s="218"/>
      <c r="C69" s="48" t="s">
        <v>36</v>
      </c>
      <c r="D69" s="3" t="s">
        <v>14</v>
      </c>
      <c r="E69" s="3">
        <v>2</v>
      </c>
      <c r="F69" s="92"/>
      <c r="G69" s="97">
        <v>0.18</v>
      </c>
      <c r="H69" s="88">
        <f t="shared" si="48"/>
        <v>0</v>
      </c>
      <c r="I69" s="88">
        <f t="shared" si="49"/>
        <v>0</v>
      </c>
      <c r="J69" s="3">
        <v>2</v>
      </c>
      <c r="K69" s="92"/>
      <c r="L69" s="97">
        <v>0.18</v>
      </c>
      <c r="M69" s="88">
        <f t="shared" si="50"/>
        <v>0</v>
      </c>
      <c r="N69" s="88">
        <f t="shared" si="51"/>
        <v>0</v>
      </c>
      <c r="O69" s="3">
        <v>2</v>
      </c>
      <c r="P69" s="92"/>
      <c r="Q69" s="97">
        <v>0.18</v>
      </c>
      <c r="R69" s="88">
        <f t="shared" si="52"/>
        <v>0</v>
      </c>
      <c r="S69" s="88">
        <f t="shared" si="53"/>
        <v>0</v>
      </c>
    </row>
    <row r="70" spans="1:19" ht="32.25" customHeight="1">
      <c r="A70" s="218"/>
      <c r="B70" s="218"/>
      <c r="C70" s="48" t="s">
        <v>20</v>
      </c>
      <c r="D70" s="3" t="s">
        <v>14</v>
      </c>
      <c r="E70" s="3">
        <v>2</v>
      </c>
      <c r="F70" s="92"/>
      <c r="G70" s="97">
        <v>0.18</v>
      </c>
      <c r="H70" s="88">
        <f t="shared" si="48"/>
        <v>0</v>
      </c>
      <c r="I70" s="88">
        <f t="shared" si="49"/>
        <v>0</v>
      </c>
      <c r="J70" s="3">
        <v>2</v>
      </c>
      <c r="K70" s="92"/>
      <c r="L70" s="97">
        <v>0.18</v>
      </c>
      <c r="M70" s="88">
        <f t="shared" si="50"/>
        <v>0</v>
      </c>
      <c r="N70" s="88">
        <f t="shared" si="51"/>
        <v>0</v>
      </c>
      <c r="O70" s="3">
        <v>2</v>
      </c>
      <c r="P70" s="92"/>
      <c r="Q70" s="97">
        <v>0.18</v>
      </c>
      <c r="R70" s="88">
        <f t="shared" si="52"/>
        <v>0</v>
      </c>
      <c r="S70" s="88">
        <f t="shared" si="53"/>
        <v>0</v>
      </c>
    </row>
    <row r="71" spans="1:19" ht="32.25" customHeight="1">
      <c r="A71" s="218"/>
      <c r="B71" s="218"/>
      <c r="C71" s="48" t="s">
        <v>21</v>
      </c>
      <c r="D71" s="3" t="s">
        <v>22</v>
      </c>
      <c r="E71" s="3">
        <v>40</v>
      </c>
      <c r="F71" s="92"/>
      <c r="G71" s="97">
        <v>0.18</v>
      </c>
      <c r="H71" s="88">
        <f t="shared" si="48"/>
        <v>0</v>
      </c>
      <c r="I71" s="88">
        <f t="shared" si="49"/>
        <v>0</v>
      </c>
      <c r="J71" s="3">
        <v>40</v>
      </c>
      <c r="K71" s="92"/>
      <c r="L71" s="97">
        <v>0.18</v>
      </c>
      <c r="M71" s="88">
        <f t="shared" si="50"/>
        <v>0</v>
      </c>
      <c r="N71" s="88">
        <f t="shared" si="51"/>
        <v>0</v>
      </c>
      <c r="O71" s="3">
        <v>40</v>
      </c>
      <c r="P71" s="92"/>
      <c r="Q71" s="97">
        <v>0.18</v>
      </c>
      <c r="R71" s="88">
        <f t="shared" si="52"/>
        <v>0</v>
      </c>
      <c r="S71" s="88">
        <f t="shared" si="53"/>
        <v>0</v>
      </c>
    </row>
    <row r="72" spans="1:19" ht="32.25" customHeight="1">
      <c r="A72" s="218"/>
      <c r="B72" s="218"/>
      <c r="C72" s="46" t="s">
        <v>48</v>
      </c>
      <c r="D72" s="3" t="s">
        <v>49</v>
      </c>
      <c r="E72" s="3">
        <v>1</v>
      </c>
      <c r="F72" s="92"/>
      <c r="G72" s="97">
        <v>0.18</v>
      </c>
      <c r="H72" s="88">
        <f t="shared" si="48"/>
        <v>0</v>
      </c>
      <c r="I72" s="88">
        <f t="shared" si="49"/>
        <v>0</v>
      </c>
      <c r="J72" s="3">
        <v>1</v>
      </c>
      <c r="K72" s="92"/>
      <c r="L72" s="97">
        <v>0.18</v>
      </c>
      <c r="M72" s="88">
        <f t="shared" si="50"/>
        <v>0</v>
      </c>
      <c r="N72" s="88">
        <f t="shared" si="51"/>
        <v>0</v>
      </c>
      <c r="O72" s="3">
        <v>1</v>
      </c>
      <c r="P72" s="92"/>
      <c r="Q72" s="97">
        <v>0.18</v>
      </c>
      <c r="R72" s="88">
        <f t="shared" si="52"/>
        <v>0</v>
      </c>
      <c r="S72" s="88">
        <f t="shared" si="53"/>
        <v>0</v>
      </c>
    </row>
    <row r="73" spans="1:19" ht="32.25" customHeight="1">
      <c r="A73" s="218"/>
      <c r="B73" s="218"/>
      <c r="C73" s="48" t="s">
        <v>124</v>
      </c>
      <c r="D73" s="3" t="s">
        <v>50</v>
      </c>
      <c r="E73" s="3">
        <v>20</v>
      </c>
      <c r="F73" s="92"/>
      <c r="G73" s="97">
        <v>0.18</v>
      </c>
      <c r="H73" s="88">
        <f t="shared" si="48"/>
        <v>0</v>
      </c>
      <c r="I73" s="88">
        <f t="shared" si="49"/>
        <v>0</v>
      </c>
      <c r="J73" s="3">
        <v>20</v>
      </c>
      <c r="K73" s="92"/>
      <c r="L73" s="97">
        <v>0.18</v>
      </c>
      <c r="M73" s="88">
        <f t="shared" si="50"/>
        <v>0</v>
      </c>
      <c r="N73" s="88">
        <f t="shared" si="51"/>
        <v>0</v>
      </c>
      <c r="O73" s="3">
        <v>20</v>
      </c>
      <c r="P73" s="92"/>
      <c r="Q73" s="97">
        <v>0.18</v>
      </c>
      <c r="R73" s="88">
        <f t="shared" si="52"/>
        <v>0</v>
      </c>
      <c r="S73" s="88">
        <f t="shared" si="53"/>
        <v>0</v>
      </c>
    </row>
    <row r="74" spans="1:19" ht="32.25" customHeight="1">
      <c r="A74" s="218"/>
      <c r="B74" s="218"/>
      <c r="C74" s="46" t="s">
        <v>52</v>
      </c>
      <c r="D74" s="3" t="s">
        <v>14</v>
      </c>
      <c r="E74" s="3">
        <v>15</v>
      </c>
      <c r="F74" s="92"/>
      <c r="G74" s="97">
        <v>0.18</v>
      </c>
      <c r="H74" s="88">
        <f t="shared" si="48"/>
        <v>0</v>
      </c>
      <c r="I74" s="88">
        <f t="shared" si="49"/>
        <v>0</v>
      </c>
      <c r="J74" s="3">
        <v>15</v>
      </c>
      <c r="K74" s="92"/>
      <c r="L74" s="97">
        <v>0.18</v>
      </c>
      <c r="M74" s="88">
        <f t="shared" si="50"/>
        <v>0</v>
      </c>
      <c r="N74" s="88">
        <f t="shared" si="51"/>
        <v>0</v>
      </c>
      <c r="O74" s="3">
        <v>15</v>
      </c>
      <c r="P74" s="92"/>
      <c r="Q74" s="97">
        <v>0.18</v>
      </c>
      <c r="R74" s="88">
        <f t="shared" si="52"/>
        <v>0</v>
      </c>
      <c r="S74" s="88">
        <f t="shared" si="53"/>
        <v>0</v>
      </c>
    </row>
    <row r="75" spans="1:19" ht="32.25" customHeight="1">
      <c r="A75" s="218"/>
      <c r="B75" s="218"/>
      <c r="C75" s="48" t="s">
        <v>161</v>
      </c>
      <c r="D75" s="3" t="s">
        <v>159</v>
      </c>
      <c r="E75" s="3">
        <v>5</v>
      </c>
      <c r="F75" s="92"/>
      <c r="G75" s="97">
        <v>0.18</v>
      </c>
      <c r="H75" s="88">
        <f t="shared" si="48"/>
        <v>0</v>
      </c>
      <c r="I75" s="88">
        <f t="shared" si="49"/>
        <v>0</v>
      </c>
      <c r="J75" s="74">
        <v>5</v>
      </c>
      <c r="K75" s="92"/>
      <c r="L75" s="97">
        <v>0.18</v>
      </c>
      <c r="M75" s="88">
        <f t="shared" si="50"/>
        <v>0</v>
      </c>
      <c r="N75" s="88">
        <f t="shared" si="51"/>
        <v>0</v>
      </c>
      <c r="O75" s="74">
        <v>5</v>
      </c>
      <c r="P75" s="92"/>
      <c r="Q75" s="97">
        <v>0.18</v>
      </c>
      <c r="R75" s="88">
        <f t="shared" si="52"/>
        <v>0</v>
      </c>
      <c r="S75" s="88">
        <f t="shared" si="53"/>
        <v>0</v>
      </c>
    </row>
    <row r="76" spans="1:19" ht="32.25" customHeight="1">
      <c r="A76" s="218"/>
      <c r="B76" s="218"/>
      <c r="C76" s="46" t="s">
        <v>162</v>
      </c>
      <c r="D76" s="3" t="s">
        <v>8</v>
      </c>
      <c r="E76" s="3">
        <v>15</v>
      </c>
      <c r="F76" s="92"/>
      <c r="G76" s="97">
        <v>0.18</v>
      </c>
      <c r="H76" s="88">
        <f t="shared" si="48"/>
        <v>0</v>
      </c>
      <c r="I76" s="88">
        <f t="shared" si="49"/>
        <v>0</v>
      </c>
      <c r="J76" s="74">
        <v>15</v>
      </c>
      <c r="K76" s="92"/>
      <c r="L76" s="97">
        <v>0.18</v>
      </c>
      <c r="M76" s="88">
        <f t="shared" si="50"/>
        <v>0</v>
      </c>
      <c r="N76" s="88">
        <f t="shared" si="51"/>
        <v>0</v>
      </c>
      <c r="O76" s="74">
        <v>15</v>
      </c>
      <c r="P76" s="92"/>
      <c r="Q76" s="97">
        <v>0.18</v>
      </c>
      <c r="R76" s="88">
        <f t="shared" si="52"/>
        <v>0</v>
      </c>
      <c r="S76" s="88">
        <f t="shared" si="53"/>
        <v>0</v>
      </c>
    </row>
    <row r="77" spans="1:19" ht="30" customHeight="1">
      <c r="A77" s="218"/>
      <c r="B77" s="218"/>
      <c r="C77" s="42" t="s">
        <v>25</v>
      </c>
      <c r="D77" s="32" t="s">
        <v>42</v>
      </c>
      <c r="E77" s="94">
        <v>1</v>
      </c>
      <c r="F77" s="130"/>
      <c r="G77" s="121">
        <v>0.18</v>
      </c>
      <c r="H77" s="129">
        <f t="shared" si="48"/>
        <v>0</v>
      </c>
      <c r="I77" s="129">
        <f t="shared" si="49"/>
        <v>0</v>
      </c>
      <c r="J77" s="94">
        <v>1</v>
      </c>
      <c r="K77" s="130"/>
      <c r="L77" s="121">
        <v>0.18</v>
      </c>
      <c r="M77" s="129">
        <f t="shared" si="50"/>
        <v>0</v>
      </c>
      <c r="N77" s="129">
        <f t="shared" si="51"/>
        <v>0</v>
      </c>
      <c r="O77" s="94">
        <v>1</v>
      </c>
      <c r="P77" s="130"/>
      <c r="Q77" s="121">
        <v>0.18</v>
      </c>
      <c r="R77" s="129">
        <f t="shared" si="52"/>
        <v>0</v>
      </c>
      <c r="S77" s="129">
        <f t="shared" si="53"/>
        <v>0</v>
      </c>
    </row>
    <row r="78" spans="1:19" ht="30" customHeight="1">
      <c r="A78" s="218"/>
      <c r="B78" s="218"/>
      <c r="C78" s="42" t="s">
        <v>27</v>
      </c>
      <c r="D78" s="32" t="s">
        <v>42</v>
      </c>
      <c r="E78" s="94">
        <v>1</v>
      </c>
      <c r="F78" s="130"/>
      <c r="G78" s="121">
        <v>0.18</v>
      </c>
      <c r="H78" s="129">
        <f t="shared" si="48"/>
        <v>0</v>
      </c>
      <c r="I78" s="129">
        <f t="shared" si="49"/>
        <v>0</v>
      </c>
      <c r="J78" s="94">
        <v>1</v>
      </c>
      <c r="K78" s="130"/>
      <c r="L78" s="121">
        <v>0.18</v>
      </c>
      <c r="M78" s="129">
        <f t="shared" si="50"/>
        <v>0</v>
      </c>
      <c r="N78" s="129">
        <f t="shared" si="51"/>
        <v>0</v>
      </c>
      <c r="O78" s="94">
        <v>1</v>
      </c>
      <c r="P78" s="130"/>
      <c r="Q78" s="121">
        <v>0.18</v>
      </c>
      <c r="R78" s="129">
        <f t="shared" si="52"/>
        <v>0</v>
      </c>
      <c r="S78" s="129">
        <f t="shared" si="53"/>
        <v>0</v>
      </c>
    </row>
    <row r="79" spans="1:19" ht="30" customHeight="1">
      <c r="A79" s="218"/>
      <c r="B79" s="218"/>
      <c r="C79" s="42" t="s">
        <v>28</v>
      </c>
      <c r="D79" s="32" t="s">
        <v>42</v>
      </c>
      <c r="E79" s="94">
        <v>1</v>
      </c>
      <c r="F79" s="130"/>
      <c r="G79" s="121">
        <v>0.18</v>
      </c>
      <c r="H79" s="129">
        <f t="shared" si="48"/>
        <v>0</v>
      </c>
      <c r="I79" s="129">
        <f t="shared" si="49"/>
        <v>0</v>
      </c>
      <c r="J79" s="94">
        <v>1</v>
      </c>
      <c r="K79" s="130"/>
      <c r="L79" s="121">
        <v>0.18</v>
      </c>
      <c r="M79" s="129">
        <f t="shared" si="50"/>
        <v>0</v>
      </c>
      <c r="N79" s="129">
        <f t="shared" si="51"/>
        <v>0</v>
      </c>
      <c r="O79" s="94">
        <v>1</v>
      </c>
      <c r="P79" s="130"/>
      <c r="Q79" s="121">
        <v>0.18</v>
      </c>
      <c r="R79" s="129">
        <f t="shared" si="52"/>
        <v>0</v>
      </c>
      <c r="S79" s="129">
        <f t="shared" si="53"/>
        <v>0</v>
      </c>
    </row>
    <row r="80" spans="1:19" ht="32.25" customHeight="1">
      <c r="A80" s="218"/>
      <c r="B80" s="218"/>
      <c r="C80" s="48" t="s">
        <v>18</v>
      </c>
      <c r="D80" s="3" t="s">
        <v>14</v>
      </c>
      <c r="E80" s="3">
        <v>8</v>
      </c>
      <c r="F80" s="92"/>
      <c r="G80" s="97">
        <v>0.05</v>
      </c>
      <c r="H80" s="88">
        <f t="shared" ref="H80:H86" si="54">F80*(100%+G80)</f>
        <v>0</v>
      </c>
      <c r="I80" s="88">
        <f t="shared" ref="I80:I86" si="55">E80*H80</f>
        <v>0</v>
      </c>
      <c r="J80" s="3">
        <v>8</v>
      </c>
      <c r="K80" s="92"/>
      <c r="L80" s="97">
        <v>0.05</v>
      </c>
      <c r="M80" s="88">
        <f t="shared" ref="M80:M86" si="56">K80*(100%+L80)</f>
        <v>0</v>
      </c>
      <c r="N80" s="88">
        <f t="shared" ref="N80:N86" si="57">J80*M80</f>
        <v>0</v>
      </c>
      <c r="O80" s="3">
        <v>8</v>
      </c>
      <c r="P80" s="92"/>
      <c r="Q80" s="97">
        <v>0.05</v>
      </c>
      <c r="R80" s="88">
        <f t="shared" ref="R80:R86" si="58">P80*(100%+Q80)</f>
        <v>0</v>
      </c>
      <c r="S80" s="88">
        <f t="shared" ref="S80:S86" si="59">O80*R80</f>
        <v>0</v>
      </c>
    </row>
    <row r="81" spans="1:19" ht="32.25" customHeight="1">
      <c r="A81" s="218"/>
      <c r="B81" s="218"/>
      <c r="C81" s="46" t="s">
        <v>167</v>
      </c>
      <c r="D81" s="3" t="s">
        <v>4</v>
      </c>
      <c r="E81" s="3">
        <v>3</v>
      </c>
      <c r="F81" s="92"/>
      <c r="G81" s="97">
        <v>0.05</v>
      </c>
      <c r="H81" s="88">
        <f t="shared" si="54"/>
        <v>0</v>
      </c>
      <c r="I81" s="88">
        <f t="shared" si="55"/>
        <v>0</v>
      </c>
      <c r="J81" s="3">
        <v>3</v>
      </c>
      <c r="K81" s="92"/>
      <c r="L81" s="97">
        <v>0.05</v>
      </c>
      <c r="M81" s="88">
        <f t="shared" si="56"/>
        <v>0</v>
      </c>
      <c r="N81" s="88">
        <f t="shared" si="57"/>
        <v>0</v>
      </c>
      <c r="O81" s="3">
        <v>3</v>
      </c>
      <c r="P81" s="92"/>
      <c r="Q81" s="97">
        <v>0.05</v>
      </c>
      <c r="R81" s="88">
        <f t="shared" si="58"/>
        <v>0</v>
      </c>
      <c r="S81" s="88">
        <f t="shared" si="59"/>
        <v>0</v>
      </c>
    </row>
    <row r="82" spans="1:19" ht="32.25" customHeight="1">
      <c r="A82" s="218"/>
      <c r="B82" s="218"/>
      <c r="C82" s="46" t="s">
        <v>69</v>
      </c>
      <c r="D82" s="3" t="s">
        <v>4</v>
      </c>
      <c r="E82" s="3">
        <v>3</v>
      </c>
      <c r="F82" s="92"/>
      <c r="G82" s="97">
        <v>0.05</v>
      </c>
      <c r="H82" s="88">
        <f t="shared" si="54"/>
        <v>0</v>
      </c>
      <c r="I82" s="88">
        <f t="shared" si="55"/>
        <v>0</v>
      </c>
      <c r="J82" s="3">
        <v>3</v>
      </c>
      <c r="K82" s="92"/>
      <c r="L82" s="97">
        <v>0.05</v>
      </c>
      <c r="M82" s="88">
        <f t="shared" si="56"/>
        <v>0</v>
      </c>
      <c r="N82" s="88">
        <f t="shared" si="57"/>
        <v>0</v>
      </c>
      <c r="O82" s="3">
        <v>3</v>
      </c>
      <c r="P82" s="92"/>
      <c r="Q82" s="97">
        <v>0.05</v>
      </c>
      <c r="R82" s="88">
        <f t="shared" si="58"/>
        <v>0</v>
      </c>
      <c r="S82" s="88">
        <f t="shared" si="59"/>
        <v>0</v>
      </c>
    </row>
    <row r="83" spans="1:19" ht="32.25" customHeight="1">
      <c r="A83" s="218"/>
      <c r="B83" s="218"/>
      <c r="C83" s="46" t="s">
        <v>71</v>
      </c>
      <c r="D83" s="3" t="s">
        <v>4</v>
      </c>
      <c r="E83" s="3">
        <v>1</v>
      </c>
      <c r="F83" s="92"/>
      <c r="G83" s="97">
        <v>0.05</v>
      </c>
      <c r="H83" s="88">
        <f t="shared" si="54"/>
        <v>0</v>
      </c>
      <c r="I83" s="88">
        <f t="shared" si="55"/>
        <v>0</v>
      </c>
      <c r="J83" s="3">
        <v>1</v>
      </c>
      <c r="K83" s="92"/>
      <c r="L83" s="97">
        <v>0.05</v>
      </c>
      <c r="M83" s="88">
        <f t="shared" si="56"/>
        <v>0</v>
      </c>
      <c r="N83" s="88">
        <f t="shared" si="57"/>
        <v>0</v>
      </c>
      <c r="O83" s="3">
        <v>1</v>
      </c>
      <c r="P83" s="92"/>
      <c r="Q83" s="97">
        <v>0.05</v>
      </c>
      <c r="R83" s="88">
        <f t="shared" si="58"/>
        <v>0</v>
      </c>
      <c r="S83" s="88">
        <f t="shared" si="59"/>
        <v>0</v>
      </c>
    </row>
    <row r="84" spans="1:19" ht="32.25" customHeight="1">
      <c r="A84" s="218"/>
      <c r="B84" s="218"/>
      <c r="C84" s="46" t="s">
        <v>72</v>
      </c>
      <c r="D84" s="3" t="s">
        <v>4</v>
      </c>
      <c r="E84" s="3">
        <v>1</v>
      </c>
      <c r="F84" s="92"/>
      <c r="G84" s="97">
        <v>0.05</v>
      </c>
      <c r="H84" s="88">
        <f t="shared" si="54"/>
        <v>0</v>
      </c>
      <c r="I84" s="88">
        <f t="shared" si="55"/>
        <v>0</v>
      </c>
      <c r="J84" s="3">
        <v>1</v>
      </c>
      <c r="K84" s="92"/>
      <c r="L84" s="97">
        <v>0.05</v>
      </c>
      <c r="M84" s="88">
        <f t="shared" si="56"/>
        <v>0</v>
      </c>
      <c r="N84" s="88">
        <f t="shared" si="57"/>
        <v>0</v>
      </c>
      <c r="O84" s="3">
        <v>1</v>
      </c>
      <c r="P84" s="92"/>
      <c r="Q84" s="97">
        <v>0.05</v>
      </c>
      <c r="R84" s="88">
        <f t="shared" si="58"/>
        <v>0</v>
      </c>
      <c r="S84" s="88">
        <f t="shared" si="59"/>
        <v>0</v>
      </c>
    </row>
    <row r="85" spans="1:19" ht="32.25" customHeight="1">
      <c r="A85" s="218"/>
      <c r="B85" s="218"/>
      <c r="C85" s="46" t="s">
        <v>244</v>
      </c>
      <c r="D85" s="3" t="s">
        <v>4</v>
      </c>
      <c r="E85" s="3">
        <v>1</v>
      </c>
      <c r="F85" s="92"/>
      <c r="G85" s="97">
        <v>0.05</v>
      </c>
      <c r="H85" s="88">
        <f t="shared" si="54"/>
        <v>0</v>
      </c>
      <c r="I85" s="88">
        <f t="shared" si="55"/>
        <v>0</v>
      </c>
      <c r="J85" s="3">
        <v>1</v>
      </c>
      <c r="K85" s="92"/>
      <c r="L85" s="97">
        <v>0.05</v>
      </c>
      <c r="M85" s="88">
        <f t="shared" si="56"/>
        <v>0</v>
      </c>
      <c r="N85" s="88">
        <f t="shared" si="57"/>
        <v>0</v>
      </c>
      <c r="O85" s="3">
        <v>1</v>
      </c>
      <c r="P85" s="92"/>
      <c r="Q85" s="97">
        <v>0.05</v>
      </c>
      <c r="R85" s="88">
        <f t="shared" si="58"/>
        <v>0</v>
      </c>
      <c r="S85" s="88">
        <f t="shared" si="59"/>
        <v>0</v>
      </c>
    </row>
    <row r="86" spans="1:19" ht="32.25" customHeight="1">
      <c r="A86" s="218"/>
      <c r="B86" s="218"/>
      <c r="C86" s="46" t="s">
        <v>23</v>
      </c>
      <c r="D86" s="3" t="s">
        <v>22</v>
      </c>
      <c r="E86" s="3">
        <v>400</v>
      </c>
      <c r="F86" s="92"/>
      <c r="G86" s="97">
        <v>0.05</v>
      </c>
      <c r="H86" s="88">
        <f t="shared" si="54"/>
        <v>0</v>
      </c>
      <c r="I86" s="88">
        <f t="shared" si="55"/>
        <v>0</v>
      </c>
      <c r="J86" s="3">
        <v>400</v>
      </c>
      <c r="K86" s="92"/>
      <c r="L86" s="97">
        <v>0.05</v>
      </c>
      <c r="M86" s="88">
        <f t="shared" si="56"/>
        <v>0</v>
      </c>
      <c r="N86" s="88">
        <f t="shared" si="57"/>
        <v>0</v>
      </c>
      <c r="O86" s="3">
        <v>400</v>
      </c>
      <c r="P86" s="92"/>
      <c r="Q86" s="97">
        <v>0.05</v>
      </c>
      <c r="R86" s="88">
        <f t="shared" si="58"/>
        <v>0</v>
      </c>
      <c r="S86" s="88">
        <f t="shared" si="59"/>
        <v>0</v>
      </c>
    </row>
    <row r="87" spans="1:19" ht="32.25" customHeight="1">
      <c r="A87" s="218"/>
      <c r="B87" s="220"/>
      <c r="C87" s="58" t="s">
        <v>65</v>
      </c>
      <c r="D87" s="59"/>
      <c r="E87" s="200">
        <f>SUM(I52:I86)</f>
        <v>0</v>
      </c>
      <c r="F87" s="201"/>
      <c r="G87" s="201"/>
      <c r="H87" s="201"/>
      <c r="I87" s="202"/>
      <c r="J87" s="200">
        <f>SUM(N52:N86)</f>
        <v>0</v>
      </c>
      <c r="K87" s="201"/>
      <c r="L87" s="201"/>
      <c r="M87" s="201"/>
      <c r="N87" s="202"/>
      <c r="O87" s="200">
        <f>SUM(S52:S86)</f>
        <v>0</v>
      </c>
      <c r="P87" s="201"/>
      <c r="Q87" s="201"/>
      <c r="R87" s="201"/>
      <c r="S87" s="202"/>
    </row>
    <row r="88" spans="1:19" ht="35.1" customHeight="1">
      <c r="A88" s="29" t="s">
        <v>1</v>
      </c>
      <c r="B88" s="29"/>
      <c r="C88" s="28" t="s">
        <v>54</v>
      </c>
      <c r="D88" s="26"/>
      <c r="E88" s="51" t="s">
        <v>33</v>
      </c>
      <c r="F88" s="104" t="s">
        <v>44</v>
      </c>
      <c r="G88" s="78" t="s">
        <v>45</v>
      </c>
      <c r="H88" s="85" t="s">
        <v>46</v>
      </c>
      <c r="I88" s="85" t="s">
        <v>47</v>
      </c>
      <c r="J88" s="51" t="s">
        <v>33</v>
      </c>
      <c r="K88" s="104" t="s">
        <v>44</v>
      </c>
      <c r="L88" s="78" t="s">
        <v>45</v>
      </c>
      <c r="M88" s="85" t="s">
        <v>46</v>
      </c>
      <c r="N88" s="85" t="s">
        <v>47</v>
      </c>
      <c r="O88" s="51" t="s">
        <v>33</v>
      </c>
      <c r="P88" s="104" t="s">
        <v>44</v>
      </c>
      <c r="Q88" s="78" t="s">
        <v>45</v>
      </c>
      <c r="R88" s="85" t="s">
        <v>46</v>
      </c>
      <c r="S88" s="85" t="s">
        <v>47</v>
      </c>
    </row>
    <row r="89" spans="1:19" ht="35.1" customHeight="1">
      <c r="A89" s="212">
        <v>1</v>
      </c>
      <c r="B89" s="212" t="s">
        <v>134</v>
      </c>
      <c r="C89" s="35" t="s">
        <v>73</v>
      </c>
      <c r="D89" s="24" t="s">
        <v>4</v>
      </c>
      <c r="E89" s="131">
        <v>12</v>
      </c>
      <c r="F89" s="122"/>
      <c r="G89" s="121">
        <v>0.18</v>
      </c>
      <c r="H89" s="129">
        <f t="shared" ref="H89:H96" si="60">F89*(100%+G89)</f>
        <v>0</v>
      </c>
      <c r="I89" s="129">
        <f t="shared" ref="I89:I96" si="61">E89*H89</f>
        <v>0</v>
      </c>
      <c r="J89" s="131">
        <v>12</v>
      </c>
      <c r="K89" s="122"/>
      <c r="L89" s="121">
        <v>0.18</v>
      </c>
      <c r="M89" s="129">
        <f t="shared" ref="M89:M96" si="62">K89*(100%+L89)</f>
        <v>0</v>
      </c>
      <c r="N89" s="129">
        <f t="shared" ref="N89:N96" si="63">J89*M89</f>
        <v>0</v>
      </c>
      <c r="O89" s="131">
        <v>12</v>
      </c>
      <c r="P89" s="122"/>
      <c r="Q89" s="121">
        <v>0.18</v>
      </c>
      <c r="R89" s="129">
        <f t="shared" ref="R89:R96" si="64">P89*(100%+Q89)</f>
        <v>0</v>
      </c>
      <c r="S89" s="129">
        <f t="shared" ref="S89:S96" si="65">O89*R89</f>
        <v>0</v>
      </c>
    </row>
    <row r="90" spans="1:19" ht="35.1" customHeight="1">
      <c r="A90" s="213"/>
      <c r="B90" s="213"/>
      <c r="C90" s="36" t="s">
        <v>75</v>
      </c>
      <c r="D90" s="24" t="s">
        <v>4</v>
      </c>
      <c r="E90" s="131">
        <v>24</v>
      </c>
      <c r="F90" s="122"/>
      <c r="G90" s="121">
        <v>0.18</v>
      </c>
      <c r="H90" s="129">
        <f t="shared" si="60"/>
        <v>0</v>
      </c>
      <c r="I90" s="129">
        <f t="shared" si="61"/>
        <v>0</v>
      </c>
      <c r="J90" s="131">
        <v>24</v>
      </c>
      <c r="K90" s="122"/>
      <c r="L90" s="121">
        <v>0.18</v>
      </c>
      <c r="M90" s="129">
        <f t="shared" si="62"/>
        <v>0</v>
      </c>
      <c r="N90" s="129">
        <f t="shared" si="63"/>
        <v>0</v>
      </c>
      <c r="O90" s="131">
        <v>12</v>
      </c>
      <c r="P90" s="122"/>
      <c r="Q90" s="121">
        <v>0.18</v>
      </c>
      <c r="R90" s="129">
        <f t="shared" si="64"/>
        <v>0</v>
      </c>
      <c r="S90" s="129">
        <f t="shared" si="65"/>
        <v>0</v>
      </c>
    </row>
    <row r="91" spans="1:19" ht="35.1" customHeight="1">
      <c r="A91" s="213"/>
      <c r="B91" s="213"/>
      <c r="C91" s="36" t="s">
        <v>74</v>
      </c>
      <c r="D91" s="24" t="s">
        <v>8</v>
      </c>
      <c r="E91" s="131">
        <v>12</v>
      </c>
      <c r="F91" s="122"/>
      <c r="G91" s="121">
        <v>0.05</v>
      </c>
      <c r="H91" s="129">
        <f t="shared" si="60"/>
        <v>0</v>
      </c>
      <c r="I91" s="129">
        <f t="shared" si="61"/>
        <v>0</v>
      </c>
      <c r="J91" s="31">
        <v>1</v>
      </c>
      <c r="K91" s="122"/>
      <c r="L91" s="121">
        <v>0.05</v>
      </c>
      <c r="M91" s="129">
        <f t="shared" si="62"/>
        <v>0</v>
      </c>
      <c r="N91" s="129">
        <f t="shared" si="63"/>
        <v>0</v>
      </c>
      <c r="O91" s="31">
        <v>1</v>
      </c>
      <c r="P91" s="122"/>
      <c r="Q91" s="121">
        <v>0.05</v>
      </c>
      <c r="R91" s="129">
        <f t="shared" si="64"/>
        <v>0</v>
      </c>
      <c r="S91" s="129">
        <f t="shared" si="65"/>
        <v>0</v>
      </c>
    </row>
    <row r="92" spans="1:19" ht="35.1" customHeight="1">
      <c r="A92" s="213"/>
      <c r="B92" s="213"/>
      <c r="C92" s="36" t="s">
        <v>240</v>
      </c>
      <c r="D92" s="24" t="s">
        <v>8</v>
      </c>
      <c r="E92" s="131">
        <v>12</v>
      </c>
      <c r="F92" s="122"/>
      <c r="G92" s="121">
        <v>0.05</v>
      </c>
      <c r="H92" s="129">
        <f t="shared" si="60"/>
        <v>0</v>
      </c>
      <c r="I92" s="129">
        <f t="shared" si="61"/>
        <v>0</v>
      </c>
      <c r="J92" s="131">
        <v>24</v>
      </c>
      <c r="K92" s="122"/>
      <c r="L92" s="121">
        <v>0.05</v>
      </c>
      <c r="M92" s="129">
        <f t="shared" si="62"/>
        <v>0</v>
      </c>
      <c r="N92" s="129">
        <f t="shared" si="63"/>
        <v>0</v>
      </c>
      <c r="O92" s="131">
        <v>12</v>
      </c>
      <c r="P92" s="122"/>
      <c r="Q92" s="121">
        <v>0.05</v>
      </c>
      <c r="R92" s="129">
        <f t="shared" si="64"/>
        <v>0</v>
      </c>
      <c r="S92" s="129">
        <f t="shared" si="65"/>
        <v>0</v>
      </c>
    </row>
    <row r="93" spans="1:19" ht="35.1" customHeight="1">
      <c r="A93" s="213"/>
      <c r="B93" s="213"/>
      <c r="C93" s="36" t="s">
        <v>55</v>
      </c>
      <c r="D93" s="24" t="s">
        <v>8</v>
      </c>
      <c r="E93" s="131">
        <f>12*2</f>
        <v>24</v>
      </c>
      <c r="F93" s="122"/>
      <c r="G93" s="121">
        <v>0.05</v>
      </c>
      <c r="H93" s="129">
        <f t="shared" si="60"/>
        <v>0</v>
      </c>
      <c r="I93" s="129">
        <f t="shared" si="61"/>
        <v>0</v>
      </c>
      <c r="J93" s="31">
        <v>1</v>
      </c>
      <c r="K93" s="122"/>
      <c r="L93" s="121">
        <v>0.05</v>
      </c>
      <c r="M93" s="129">
        <f t="shared" si="62"/>
        <v>0</v>
      </c>
      <c r="N93" s="129">
        <f t="shared" si="63"/>
        <v>0</v>
      </c>
      <c r="O93" s="31">
        <v>1</v>
      </c>
      <c r="P93" s="122"/>
      <c r="Q93" s="121">
        <v>0.05</v>
      </c>
      <c r="R93" s="129">
        <f t="shared" si="64"/>
        <v>0</v>
      </c>
      <c r="S93" s="129">
        <f t="shared" si="65"/>
        <v>0</v>
      </c>
    </row>
    <row r="94" spans="1:19" ht="35.1" customHeight="1">
      <c r="A94" s="213"/>
      <c r="B94" s="213"/>
      <c r="C94" s="36" t="s">
        <v>56</v>
      </c>
      <c r="D94" s="24" t="s">
        <v>8</v>
      </c>
      <c r="E94" s="31">
        <v>1</v>
      </c>
      <c r="F94" s="122"/>
      <c r="G94" s="121">
        <v>0.05</v>
      </c>
      <c r="H94" s="129">
        <f t="shared" si="60"/>
        <v>0</v>
      </c>
      <c r="I94" s="129">
        <f t="shared" si="61"/>
        <v>0</v>
      </c>
      <c r="J94" s="31">
        <v>1</v>
      </c>
      <c r="K94" s="122"/>
      <c r="L94" s="121">
        <v>0.05</v>
      </c>
      <c r="M94" s="129">
        <f t="shared" si="62"/>
        <v>0</v>
      </c>
      <c r="N94" s="129">
        <f t="shared" si="63"/>
        <v>0</v>
      </c>
      <c r="O94" s="31">
        <v>1</v>
      </c>
      <c r="P94" s="122"/>
      <c r="Q94" s="121">
        <v>0.05</v>
      </c>
      <c r="R94" s="129">
        <f t="shared" si="64"/>
        <v>0</v>
      </c>
      <c r="S94" s="129">
        <f t="shared" si="65"/>
        <v>0</v>
      </c>
    </row>
    <row r="95" spans="1:19" ht="35.1" customHeight="1">
      <c r="A95" s="213"/>
      <c r="B95" s="213"/>
      <c r="C95" s="36" t="s">
        <v>241</v>
      </c>
      <c r="D95" s="24" t="s">
        <v>8</v>
      </c>
      <c r="E95" s="131">
        <f>12*4</f>
        <v>48</v>
      </c>
      <c r="F95" s="122"/>
      <c r="G95" s="121">
        <v>0.05</v>
      </c>
      <c r="H95" s="129">
        <f t="shared" si="60"/>
        <v>0</v>
      </c>
      <c r="I95" s="129">
        <f t="shared" si="61"/>
        <v>0</v>
      </c>
      <c r="J95" s="131">
        <f>12*6</f>
        <v>72</v>
      </c>
      <c r="K95" s="122"/>
      <c r="L95" s="121">
        <v>0.05</v>
      </c>
      <c r="M95" s="129">
        <f t="shared" si="62"/>
        <v>0</v>
      </c>
      <c r="N95" s="129">
        <f t="shared" si="63"/>
        <v>0</v>
      </c>
      <c r="O95" s="131">
        <f>12*6</f>
        <v>72</v>
      </c>
      <c r="P95" s="122"/>
      <c r="Q95" s="121">
        <v>0.05</v>
      </c>
      <c r="R95" s="129">
        <f t="shared" si="64"/>
        <v>0</v>
      </c>
      <c r="S95" s="129">
        <f t="shared" si="65"/>
        <v>0</v>
      </c>
    </row>
    <row r="96" spans="1:19" ht="35.1" customHeight="1">
      <c r="A96" s="213"/>
      <c r="B96" s="213"/>
      <c r="C96" s="36" t="s">
        <v>57</v>
      </c>
      <c r="D96" s="24" t="s">
        <v>8</v>
      </c>
      <c r="E96" s="131">
        <f>12*2</f>
        <v>24</v>
      </c>
      <c r="F96" s="122"/>
      <c r="G96" s="121">
        <v>0.05</v>
      </c>
      <c r="H96" s="129">
        <f t="shared" si="60"/>
        <v>0</v>
      </c>
      <c r="I96" s="129">
        <f t="shared" si="61"/>
        <v>0</v>
      </c>
      <c r="J96" s="131">
        <f>12*2</f>
        <v>24</v>
      </c>
      <c r="K96" s="122"/>
      <c r="L96" s="121">
        <v>0.05</v>
      </c>
      <c r="M96" s="129">
        <f t="shared" si="62"/>
        <v>0</v>
      </c>
      <c r="N96" s="129">
        <f t="shared" si="63"/>
        <v>0</v>
      </c>
      <c r="O96" s="131">
        <f>12*2</f>
        <v>24</v>
      </c>
      <c r="P96" s="122"/>
      <c r="Q96" s="121">
        <v>0.05</v>
      </c>
      <c r="R96" s="129">
        <f t="shared" si="64"/>
        <v>0</v>
      </c>
      <c r="S96" s="129">
        <f t="shared" si="65"/>
        <v>0</v>
      </c>
    </row>
    <row r="97" spans="1:19" ht="35.1" customHeight="1">
      <c r="A97" s="213"/>
      <c r="B97" s="213"/>
      <c r="C97" s="33" t="s">
        <v>64</v>
      </c>
      <c r="D97" s="60"/>
      <c r="E97" s="204">
        <f>SUM(I89:I96)</f>
        <v>0</v>
      </c>
      <c r="F97" s="205"/>
      <c r="G97" s="205"/>
      <c r="H97" s="205"/>
      <c r="I97" s="206">
        <f>SUM(I89:I96)</f>
        <v>0</v>
      </c>
      <c r="J97" s="204">
        <f>SUM(N89:N96)</f>
        <v>0</v>
      </c>
      <c r="K97" s="205"/>
      <c r="L97" s="205"/>
      <c r="M97" s="205"/>
      <c r="N97" s="206">
        <f>SUM(N89:N96)</f>
        <v>0</v>
      </c>
      <c r="O97" s="204">
        <f>SUM(S89:S96)</f>
        <v>0</v>
      </c>
      <c r="P97" s="205"/>
      <c r="Q97" s="205"/>
      <c r="R97" s="205"/>
      <c r="S97" s="206">
        <f>SUM(S89:S96)</f>
        <v>0</v>
      </c>
    </row>
    <row r="98" spans="1:19" ht="30" customHeight="1">
      <c r="A98" s="213">
        <v>2</v>
      </c>
      <c r="B98" s="213"/>
      <c r="C98" s="37" t="s">
        <v>114</v>
      </c>
      <c r="D98" s="24"/>
      <c r="E98" s="131"/>
      <c r="F98" s="130"/>
      <c r="G98" s="132"/>
      <c r="H98" s="133"/>
      <c r="I98" s="133"/>
      <c r="J98" s="131"/>
      <c r="K98" s="130"/>
      <c r="L98" s="132"/>
      <c r="M98" s="133"/>
      <c r="N98" s="133"/>
      <c r="O98" s="131"/>
      <c r="P98" s="130"/>
      <c r="Q98" s="132"/>
      <c r="R98" s="133"/>
      <c r="S98" s="133"/>
    </row>
    <row r="99" spans="1:19" ht="30" customHeight="1">
      <c r="A99" s="213"/>
      <c r="B99" s="213"/>
      <c r="C99" s="38" t="s">
        <v>37</v>
      </c>
      <c r="D99" s="24" t="s">
        <v>8</v>
      </c>
      <c r="E99" s="134">
        <v>10</v>
      </c>
      <c r="F99" s="130"/>
      <c r="G99" s="121">
        <v>0.18</v>
      </c>
      <c r="H99" s="129">
        <f t="shared" ref="H99:H101" si="66">F99*(100%+G99)</f>
        <v>0</v>
      </c>
      <c r="I99" s="129">
        <f t="shared" ref="I99:I101" si="67">E99*H99</f>
        <v>0</v>
      </c>
      <c r="J99" s="134">
        <v>10</v>
      </c>
      <c r="K99" s="130"/>
      <c r="L99" s="121">
        <v>0.18</v>
      </c>
      <c r="M99" s="129">
        <f t="shared" ref="M99:M101" si="68">K99*(100%+L99)</f>
        <v>0</v>
      </c>
      <c r="N99" s="129">
        <f t="shared" ref="N99:N101" si="69">J99*M99</f>
        <v>0</v>
      </c>
      <c r="O99" s="134">
        <v>10</v>
      </c>
      <c r="P99" s="130"/>
      <c r="Q99" s="121">
        <v>0.18</v>
      </c>
      <c r="R99" s="129">
        <f t="shared" ref="R99:R101" si="70">P99*(100%+Q99)</f>
        <v>0</v>
      </c>
      <c r="S99" s="129">
        <f t="shared" ref="S99:S101" si="71">O99*R99</f>
        <v>0</v>
      </c>
    </row>
    <row r="100" spans="1:19" ht="30" customHeight="1">
      <c r="A100" s="213"/>
      <c r="B100" s="213"/>
      <c r="C100" s="38" t="s">
        <v>38</v>
      </c>
      <c r="D100" s="24" t="s">
        <v>8</v>
      </c>
      <c r="E100" s="134">
        <v>5</v>
      </c>
      <c r="F100" s="130"/>
      <c r="G100" s="121">
        <v>0.18</v>
      </c>
      <c r="H100" s="129">
        <f t="shared" si="66"/>
        <v>0</v>
      </c>
      <c r="I100" s="129">
        <f t="shared" si="67"/>
        <v>0</v>
      </c>
      <c r="J100" s="134">
        <v>5</v>
      </c>
      <c r="K100" s="130"/>
      <c r="L100" s="121">
        <v>0.18</v>
      </c>
      <c r="M100" s="129">
        <f t="shared" si="68"/>
        <v>0</v>
      </c>
      <c r="N100" s="129">
        <f t="shared" si="69"/>
        <v>0</v>
      </c>
      <c r="O100" s="134">
        <v>5</v>
      </c>
      <c r="P100" s="130"/>
      <c r="Q100" s="121">
        <v>0.18</v>
      </c>
      <c r="R100" s="129">
        <f t="shared" si="70"/>
        <v>0</v>
      </c>
      <c r="S100" s="129">
        <f t="shared" si="71"/>
        <v>0</v>
      </c>
    </row>
    <row r="101" spans="1:19" ht="30" customHeight="1">
      <c r="A101" s="213"/>
      <c r="B101" s="213"/>
      <c r="C101" s="38" t="s">
        <v>39</v>
      </c>
      <c r="D101" s="24" t="s">
        <v>8</v>
      </c>
      <c r="E101" s="134">
        <v>3</v>
      </c>
      <c r="F101" s="130"/>
      <c r="G101" s="121">
        <v>0.18</v>
      </c>
      <c r="H101" s="129">
        <f t="shared" si="66"/>
        <v>0</v>
      </c>
      <c r="I101" s="129">
        <f t="shared" si="67"/>
        <v>0</v>
      </c>
      <c r="J101" s="134">
        <v>3</v>
      </c>
      <c r="K101" s="130"/>
      <c r="L101" s="121">
        <v>0.18</v>
      </c>
      <c r="M101" s="129">
        <f t="shared" si="68"/>
        <v>0</v>
      </c>
      <c r="N101" s="129">
        <f t="shared" si="69"/>
        <v>0</v>
      </c>
      <c r="O101" s="134">
        <v>3</v>
      </c>
      <c r="P101" s="130"/>
      <c r="Q101" s="121">
        <v>0.18</v>
      </c>
      <c r="R101" s="129">
        <f t="shared" si="70"/>
        <v>0</v>
      </c>
      <c r="S101" s="129">
        <f t="shared" si="71"/>
        <v>0</v>
      </c>
    </row>
    <row r="102" spans="1:19" ht="30" customHeight="1">
      <c r="A102" s="213"/>
      <c r="B102" s="213"/>
      <c r="C102" s="40" t="s">
        <v>115</v>
      </c>
      <c r="D102" s="24"/>
      <c r="E102" s="134"/>
      <c r="F102" s="130"/>
      <c r="G102" s="132"/>
      <c r="H102" s="133"/>
      <c r="I102" s="133"/>
      <c r="J102" s="134"/>
      <c r="K102" s="130"/>
      <c r="L102" s="132"/>
      <c r="M102" s="133"/>
      <c r="N102" s="133"/>
      <c r="O102" s="134"/>
      <c r="P102" s="130"/>
      <c r="Q102" s="132"/>
      <c r="R102" s="133"/>
      <c r="S102" s="133"/>
    </row>
    <row r="103" spans="1:19" ht="30" customHeight="1">
      <c r="A103" s="213"/>
      <c r="B103" s="213"/>
      <c r="C103" s="41" t="s">
        <v>37</v>
      </c>
      <c r="D103" s="24" t="s">
        <v>8</v>
      </c>
      <c r="E103" s="134">
        <v>20</v>
      </c>
      <c r="F103" s="130"/>
      <c r="G103" s="121">
        <v>0.18</v>
      </c>
      <c r="H103" s="129">
        <f t="shared" ref="H103:H105" si="72">F103*(100%+G103)</f>
        <v>0</v>
      </c>
      <c r="I103" s="129">
        <f t="shared" ref="I103:I105" si="73">E103*H103</f>
        <v>0</v>
      </c>
      <c r="J103" s="134">
        <v>20</v>
      </c>
      <c r="K103" s="130"/>
      <c r="L103" s="121">
        <v>0.18</v>
      </c>
      <c r="M103" s="129">
        <f t="shared" ref="M103:M105" si="74">K103*(100%+L103)</f>
        <v>0</v>
      </c>
      <c r="N103" s="129">
        <f t="shared" ref="N103:N105" si="75">J103*M103</f>
        <v>0</v>
      </c>
      <c r="O103" s="134">
        <v>20</v>
      </c>
      <c r="P103" s="130"/>
      <c r="Q103" s="121">
        <v>0.18</v>
      </c>
      <c r="R103" s="129">
        <f t="shared" ref="R103:R105" si="76">P103*(100%+Q103)</f>
        <v>0</v>
      </c>
      <c r="S103" s="129">
        <f t="shared" ref="S103:S105" si="77">O103*R103</f>
        <v>0</v>
      </c>
    </row>
    <row r="104" spans="1:19" ht="30" customHeight="1">
      <c r="A104" s="213"/>
      <c r="B104" s="213"/>
      <c r="C104" s="41" t="s">
        <v>38</v>
      </c>
      <c r="D104" s="24" t="s">
        <v>8</v>
      </c>
      <c r="E104" s="134">
        <v>10</v>
      </c>
      <c r="F104" s="130"/>
      <c r="G104" s="121">
        <v>0.18</v>
      </c>
      <c r="H104" s="129">
        <f t="shared" si="72"/>
        <v>0</v>
      </c>
      <c r="I104" s="129">
        <f t="shared" si="73"/>
        <v>0</v>
      </c>
      <c r="J104" s="134">
        <v>10</v>
      </c>
      <c r="K104" s="130"/>
      <c r="L104" s="121">
        <v>0.18</v>
      </c>
      <c r="M104" s="129">
        <f t="shared" si="74"/>
        <v>0</v>
      </c>
      <c r="N104" s="129">
        <f t="shared" si="75"/>
        <v>0</v>
      </c>
      <c r="O104" s="134">
        <v>10</v>
      </c>
      <c r="P104" s="130"/>
      <c r="Q104" s="121">
        <v>0.18</v>
      </c>
      <c r="R104" s="129">
        <f t="shared" si="76"/>
        <v>0</v>
      </c>
      <c r="S104" s="129">
        <f t="shared" si="77"/>
        <v>0</v>
      </c>
    </row>
    <row r="105" spans="1:19" ht="30" customHeight="1">
      <c r="A105" s="213"/>
      <c r="B105" s="213"/>
      <c r="C105" s="41" t="s">
        <v>39</v>
      </c>
      <c r="D105" s="24" t="s">
        <v>8</v>
      </c>
      <c r="E105" s="134">
        <v>3</v>
      </c>
      <c r="F105" s="130"/>
      <c r="G105" s="121">
        <v>0.18</v>
      </c>
      <c r="H105" s="129">
        <f t="shared" si="72"/>
        <v>0</v>
      </c>
      <c r="I105" s="129">
        <f t="shared" si="73"/>
        <v>0</v>
      </c>
      <c r="J105" s="134">
        <v>3</v>
      </c>
      <c r="K105" s="130"/>
      <c r="L105" s="121">
        <v>0.18</v>
      </c>
      <c r="M105" s="129">
        <f t="shared" si="74"/>
        <v>0</v>
      </c>
      <c r="N105" s="129">
        <f t="shared" si="75"/>
        <v>0</v>
      </c>
      <c r="O105" s="134">
        <v>3</v>
      </c>
      <c r="P105" s="130"/>
      <c r="Q105" s="121">
        <v>0.18</v>
      </c>
      <c r="R105" s="129">
        <f t="shared" si="76"/>
        <v>0</v>
      </c>
      <c r="S105" s="129">
        <f t="shared" si="77"/>
        <v>0</v>
      </c>
    </row>
    <row r="106" spans="1:19" ht="30" customHeight="1">
      <c r="A106" s="213"/>
      <c r="B106" s="213"/>
      <c r="C106" s="30" t="s">
        <v>0</v>
      </c>
      <c r="D106" s="25"/>
      <c r="E106" s="94"/>
      <c r="F106" s="130"/>
      <c r="G106" s="132"/>
      <c r="H106" s="133"/>
      <c r="I106" s="133"/>
      <c r="J106" s="94"/>
      <c r="K106" s="130"/>
      <c r="L106" s="132"/>
      <c r="M106" s="133"/>
      <c r="N106" s="133"/>
      <c r="O106" s="94"/>
      <c r="P106" s="130"/>
      <c r="Q106" s="132"/>
      <c r="R106" s="133"/>
      <c r="S106" s="133"/>
    </row>
    <row r="107" spans="1:19" s="14" customFormat="1" ht="24.2" customHeight="1">
      <c r="A107" s="213"/>
      <c r="B107" s="213"/>
      <c r="C107" s="39" t="s">
        <v>58</v>
      </c>
      <c r="D107" s="13" t="s">
        <v>8</v>
      </c>
      <c r="E107" s="135">
        <v>2</v>
      </c>
      <c r="F107" s="136"/>
      <c r="G107" s="121">
        <v>0.05</v>
      </c>
      <c r="H107" s="129">
        <f t="shared" ref="H107:H134" si="78">F107*(100%+G107)</f>
        <v>0</v>
      </c>
      <c r="I107" s="129">
        <f t="shared" ref="I107:I134" si="79">E107*H107</f>
        <v>0</v>
      </c>
      <c r="J107" s="135">
        <v>2</v>
      </c>
      <c r="K107" s="136"/>
      <c r="L107" s="121">
        <v>0.05</v>
      </c>
      <c r="M107" s="129">
        <f t="shared" ref="M107:M134" si="80">K107*(100%+L107)</f>
        <v>0</v>
      </c>
      <c r="N107" s="129">
        <f t="shared" ref="N107:N134" si="81">J107*M107</f>
        <v>0</v>
      </c>
      <c r="O107" s="135">
        <v>2</v>
      </c>
      <c r="P107" s="136"/>
      <c r="Q107" s="121">
        <v>0.05</v>
      </c>
      <c r="R107" s="129">
        <f t="shared" ref="R107:R134" si="82">P107*(100%+Q107)</f>
        <v>0</v>
      </c>
      <c r="S107" s="129">
        <f t="shared" ref="S107:S134" si="83">O107*R107</f>
        <v>0</v>
      </c>
    </row>
    <row r="108" spans="1:19" s="14" customFormat="1" ht="27.2" customHeight="1">
      <c r="A108" s="213"/>
      <c r="B108" s="213"/>
      <c r="C108" s="39" t="s">
        <v>59</v>
      </c>
      <c r="D108" s="13" t="s">
        <v>8</v>
      </c>
      <c r="E108" s="135">
        <v>2</v>
      </c>
      <c r="F108" s="136"/>
      <c r="G108" s="121">
        <v>0.05</v>
      </c>
      <c r="H108" s="129">
        <f t="shared" si="78"/>
        <v>0</v>
      </c>
      <c r="I108" s="129">
        <f t="shared" si="79"/>
        <v>0</v>
      </c>
      <c r="J108" s="135">
        <v>2</v>
      </c>
      <c r="K108" s="136"/>
      <c r="L108" s="121">
        <v>0.05</v>
      </c>
      <c r="M108" s="129">
        <f t="shared" si="80"/>
        <v>0</v>
      </c>
      <c r="N108" s="129">
        <f t="shared" si="81"/>
        <v>0</v>
      </c>
      <c r="O108" s="135">
        <v>2</v>
      </c>
      <c r="P108" s="136"/>
      <c r="Q108" s="121">
        <v>0.05</v>
      </c>
      <c r="R108" s="129">
        <f t="shared" si="82"/>
        <v>0</v>
      </c>
      <c r="S108" s="129">
        <f t="shared" si="83"/>
        <v>0</v>
      </c>
    </row>
    <row r="109" spans="1:19" s="14" customFormat="1" ht="28.5" customHeight="1">
      <c r="A109" s="213"/>
      <c r="B109" s="213"/>
      <c r="C109" s="39" t="s">
        <v>60</v>
      </c>
      <c r="D109" s="13" t="s">
        <v>8</v>
      </c>
      <c r="E109" s="135">
        <v>2</v>
      </c>
      <c r="F109" s="136"/>
      <c r="G109" s="121">
        <v>0.05</v>
      </c>
      <c r="H109" s="129">
        <f t="shared" si="78"/>
        <v>0</v>
      </c>
      <c r="I109" s="129">
        <f t="shared" si="79"/>
        <v>0</v>
      </c>
      <c r="J109" s="135">
        <v>2</v>
      </c>
      <c r="K109" s="136"/>
      <c r="L109" s="121">
        <v>0.05</v>
      </c>
      <c r="M109" s="129">
        <f t="shared" si="80"/>
        <v>0</v>
      </c>
      <c r="N109" s="129">
        <f t="shared" si="81"/>
        <v>0</v>
      </c>
      <c r="O109" s="135">
        <v>2</v>
      </c>
      <c r="P109" s="136"/>
      <c r="Q109" s="121">
        <v>0.05</v>
      </c>
      <c r="R109" s="129">
        <f t="shared" si="82"/>
        <v>0</v>
      </c>
      <c r="S109" s="129">
        <f t="shared" si="83"/>
        <v>0</v>
      </c>
    </row>
    <row r="110" spans="1:19" s="14" customFormat="1" ht="24.2" customHeight="1">
      <c r="A110" s="213"/>
      <c r="B110" s="213"/>
      <c r="C110" s="39" t="s">
        <v>61</v>
      </c>
      <c r="D110" s="13" t="s">
        <v>8</v>
      </c>
      <c r="E110" s="135">
        <v>2</v>
      </c>
      <c r="F110" s="136"/>
      <c r="G110" s="121">
        <v>0.05</v>
      </c>
      <c r="H110" s="129">
        <f t="shared" si="78"/>
        <v>0</v>
      </c>
      <c r="I110" s="129">
        <f t="shared" si="79"/>
        <v>0</v>
      </c>
      <c r="J110" s="135">
        <v>2</v>
      </c>
      <c r="K110" s="136"/>
      <c r="L110" s="121">
        <v>0.05</v>
      </c>
      <c r="M110" s="129">
        <f t="shared" si="80"/>
        <v>0</v>
      </c>
      <c r="N110" s="129">
        <f t="shared" si="81"/>
        <v>0</v>
      </c>
      <c r="O110" s="135">
        <v>2</v>
      </c>
      <c r="P110" s="136"/>
      <c r="Q110" s="121">
        <v>0.05</v>
      </c>
      <c r="R110" s="129">
        <f t="shared" si="82"/>
        <v>0</v>
      </c>
      <c r="S110" s="129">
        <f t="shared" si="83"/>
        <v>0</v>
      </c>
    </row>
    <row r="111" spans="1:19" s="14" customFormat="1" ht="35.1" customHeight="1">
      <c r="A111" s="213"/>
      <c r="B111" s="213"/>
      <c r="C111" s="39" t="s">
        <v>62</v>
      </c>
      <c r="D111" s="13" t="s">
        <v>8</v>
      </c>
      <c r="E111" s="135">
        <v>2</v>
      </c>
      <c r="F111" s="136"/>
      <c r="G111" s="121">
        <v>0.05</v>
      </c>
      <c r="H111" s="129">
        <f t="shared" si="78"/>
        <v>0</v>
      </c>
      <c r="I111" s="129">
        <f t="shared" si="79"/>
        <v>0</v>
      </c>
      <c r="J111" s="135">
        <v>2</v>
      </c>
      <c r="K111" s="136"/>
      <c r="L111" s="121">
        <v>0.05</v>
      </c>
      <c r="M111" s="129">
        <f t="shared" si="80"/>
        <v>0</v>
      </c>
      <c r="N111" s="129">
        <f t="shared" si="81"/>
        <v>0</v>
      </c>
      <c r="O111" s="135">
        <v>2</v>
      </c>
      <c r="P111" s="136"/>
      <c r="Q111" s="121">
        <v>0.05</v>
      </c>
      <c r="R111" s="129">
        <f t="shared" si="82"/>
        <v>0</v>
      </c>
      <c r="S111" s="129">
        <f t="shared" si="83"/>
        <v>0</v>
      </c>
    </row>
    <row r="112" spans="1:19" s="14" customFormat="1" ht="35.1" customHeight="1">
      <c r="A112" s="213"/>
      <c r="B112" s="213"/>
      <c r="C112" s="39" t="s">
        <v>76</v>
      </c>
      <c r="D112" s="13" t="s">
        <v>8</v>
      </c>
      <c r="E112" s="135">
        <v>2</v>
      </c>
      <c r="F112" s="136"/>
      <c r="G112" s="121">
        <v>0.05</v>
      </c>
      <c r="H112" s="129">
        <f t="shared" si="78"/>
        <v>0</v>
      </c>
      <c r="I112" s="129">
        <f t="shared" si="79"/>
        <v>0</v>
      </c>
      <c r="J112" s="135">
        <v>2</v>
      </c>
      <c r="K112" s="136"/>
      <c r="L112" s="121">
        <v>0.05</v>
      </c>
      <c r="M112" s="129">
        <f t="shared" si="80"/>
        <v>0</v>
      </c>
      <c r="N112" s="129">
        <f t="shared" si="81"/>
        <v>0</v>
      </c>
      <c r="O112" s="135">
        <v>2</v>
      </c>
      <c r="P112" s="136"/>
      <c r="Q112" s="121">
        <v>0.05</v>
      </c>
      <c r="R112" s="129">
        <f t="shared" si="82"/>
        <v>0</v>
      </c>
      <c r="S112" s="129">
        <f t="shared" si="83"/>
        <v>0</v>
      </c>
    </row>
    <row r="113" spans="1:19" s="14" customFormat="1" ht="35.1" customHeight="1">
      <c r="A113" s="213"/>
      <c r="B113" s="213"/>
      <c r="C113" s="39" t="s">
        <v>77</v>
      </c>
      <c r="D113" s="13" t="s">
        <v>8</v>
      </c>
      <c r="E113" s="135">
        <v>2</v>
      </c>
      <c r="F113" s="136"/>
      <c r="G113" s="121">
        <v>0.05</v>
      </c>
      <c r="H113" s="129">
        <f t="shared" si="78"/>
        <v>0</v>
      </c>
      <c r="I113" s="129">
        <f t="shared" si="79"/>
        <v>0</v>
      </c>
      <c r="J113" s="135">
        <v>2</v>
      </c>
      <c r="K113" s="136"/>
      <c r="L113" s="121">
        <v>0.05</v>
      </c>
      <c r="M113" s="129">
        <f t="shared" si="80"/>
        <v>0</v>
      </c>
      <c r="N113" s="129">
        <f t="shared" si="81"/>
        <v>0</v>
      </c>
      <c r="O113" s="135">
        <v>2</v>
      </c>
      <c r="P113" s="136"/>
      <c r="Q113" s="121">
        <v>0.05</v>
      </c>
      <c r="R113" s="129">
        <f t="shared" si="82"/>
        <v>0</v>
      </c>
      <c r="S113" s="129">
        <f t="shared" si="83"/>
        <v>0</v>
      </c>
    </row>
    <row r="114" spans="1:19" s="14" customFormat="1" ht="35.1" customHeight="1">
      <c r="A114" s="213"/>
      <c r="B114" s="213"/>
      <c r="C114" s="39" t="s">
        <v>78</v>
      </c>
      <c r="D114" s="13" t="s">
        <v>8</v>
      </c>
      <c r="E114" s="135">
        <v>2</v>
      </c>
      <c r="F114" s="136"/>
      <c r="G114" s="121">
        <v>0.05</v>
      </c>
      <c r="H114" s="129">
        <f t="shared" si="78"/>
        <v>0</v>
      </c>
      <c r="I114" s="129">
        <f t="shared" si="79"/>
        <v>0</v>
      </c>
      <c r="J114" s="135">
        <v>2</v>
      </c>
      <c r="K114" s="136"/>
      <c r="L114" s="121">
        <v>0.05</v>
      </c>
      <c r="M114" s="129">
        <f t="shared" si="80"/>
        <v>0</v>
      </c>
      <c r="N114" s="129">
        <f t="shared" si="81"/>
        <v>0</v>
      </c>
      <c r="O114" s="135">
        <v>2</v>
      </c>
      <c r="P114" s="136"/>
      <c r="Q114" s="121">
        <v>0.05</v>
      </c>
      <c r="R114" s="129">
        <f t="shared" si="82"/>
        <v>0</v>
      </c>
      <c r="S114" s="129">
        <f t="shared" si="83"/>
        <v>0</v>
      </c>
    </row>
    <row r="115" spans="1:19" s="14" customFormat="1" ht="35.1" customHeight="1">
      <c r="A115" s="213"/>
      <c r="B115" s="213"/>
      <c r="C115" s="39" t="s">
        <v>79</v>
      </c>
      <c r="D115" s="13" t="s">
        <v>8</v>
      </c>
      <c r="E115" s="135">
        <v>2</v>
      </c>
      <c r="F115" s="136"/>
      <c r="G115" s="121">
        <v>0.05</v>
      </c>
      <c r="H115" s="129">
        <f t="shared" si="78"/>
        <v>0</v>
      </c>
      <c r="I115" s="129">
        <f t="shared" si="79"/>
        <v>0</v>
      </c>
      <c r="J115" s="135">
        <v>2</v>
      </c>
      <c r="K115" s="136"/>
      <c r="L115" s="121">
        <v>0.05</v>
      </c>
      <c r="M115" s="129">
        <f t="shared" si="80"/>
        <v>0</v>
      </c>
      <c r="N115" s="129">
        <f t="shared" si="81"/>
        <v>0</v>
      </c>
      <c r="O115" s="135">
        <v>2</v>
      </c>
      <c r="P115" s="136"/>
      <c r="Q115" s="121">
        <v>0.05</v>
      </c>
      <c r="R115" s="129">
        <f t="shared" si="82"/>
        <v>0</v>
      </c>
      <c r="S115" s="129">
        <f t="shared" si="83"/>
        <v>0</v>
      </c>
    </row>
    <row r="116" spans="1:19" s="14" customFormat="1" ht="35.1" customHeight="1">
      <c r="A116" s="213"/>
      <c r="B116" s="213"/>
      <c r="C116" s="39" t="s">
        <v>43</v>
      </c>
      <c r="D116" s="13" t="s">
        <v>24</v>
      </c>
      <c r="E116" s="135">
        <v>1000</v>
      </c>
      <c r="F116" s="136"/>
      <c r="G116" s="121">
        <v>0.05</v>
      </c>
      <c r="H116" s="129">
        <f t="shared" si="78"/>
        <v>0</v>
      </c>
      <c r="I116" s="129">
        <f t="shared" si="79"/>
        <v>0</v>
      </c>
      <c r="J116" s="135">
        <v>1000</v>
      </c>
      <c r="K116" s="136"/>
      <c r="L116" s="121">
        <v>0.05</v>
      </c>
      <c r="M116" s="129">
        <f t="shared" si="80"/>
        <v>0</v>
      </c>
      <c r="N116" s="129">
        <f t="shared" si="81"/>
        <v>0</v>
      </c>
      <c r="O116" s="135">
        <v>1000</v>
      </c>
      <c r="P116" s="136"/>
      <c r="Q116" s="121">
        <v>0.05</v>
      </c>
      <c r="R116" s="129">
        <f t="shared" si="82"/>
        <v>0</v>
      </c>
      <c r="S116" s="129">
        <f t="shared" si="83"/>
        <v>0</v>
      </c>
    </row>
    <row r="117" spans="1:19" s="14" customFormat="1" ht="35.1" customHeight="1">
      <c r="A117" s="213"/>
      <c r="B117" s="213"/>
      <c r="C117" s="39" t="s">
        <v>80</v>
      </c>
      <c r="D117" s="13" t="s">
        <v>94</v>
      </c>
      <c r="E117" s="135">
        <v>5</v>
      </c>
      <c r="F117" s="136"/>
      <c r="G117" s="121">
        <v>0.05</v>
      </c>
      <c r="H117" s="129">
        <f t="shared" si="78"/>
        <v>0</v>
      </c>
      <c r="I117" s="129">
        <f t="shared" si="79"/>
        <v>0</v>
      </c>
      <c r="J117" s="135">
        <v>5</v>
      </c>
      <c r="K117" s="136"/>
      <c r="L117" s="121">
        <v>0.05</v>
      </c>
      <c r="M117" s="129">
        <f t="shared" si="80"/>
        <v>0</v>
      </c>
      <c r="N117" s="129">
        <f t="shared" si="81"/>
        <v>0</v>
      </c>
      <c r="O117" s="135">
        <v>5</v>
      </c>
      <c r="P117" s="136"/>
      <c r="Q117" s="121">
        <v>0.05</v>
      </c>
      <c r="R117" s="129">
        <f t="shared" si="82"/>
        <v>0</v>
      </c>
      <c r="S117" s="129">
        <f t="shared" si="83"/>
        <v>0</v>
      </c>
    </row>
    <row r="118" spans="1:19" s="14" customFormat="1" ht="35.1" customHeight="1">
      <c r="A118" s="213"/>
      <c r="B118" s="213"/>
      <c r="C118" s="39" t="s">
        <v>81</v>
      </c>
      <c r="D118" s="13" t="s">
        <v>22</v>
      </c>
      <c r="E118" s="135">
        <v>1000</v>
      </c>
      <c r="F118" s="136"/>
      <c r="G118" s="121">
        <v>0.05</v>
      </c>
      <c r="H118" s="129">
        <f t="shared" si="78"/>
        <v>0</v>
      </c>
      <c r="I118" s="129">
        <f t="shared" si="79"/>
        <v>0</v>
      </c>
      <c r="J118" s="135">
        <v>1000</v>
      </c>
      <c r="K118" s="136"/>
      <c r="L118" s="121">
        <v>0.05</v>
      </c>
      <c r="M118" s="129">
        <f t="shared" si="80"/>
        <v>0</v>
      </c>
      <c r="N118" s="129">
        <f t="shared" si="81"/>
        <v>0</v>
      </c>
      <c r="O118" s="135">
        <v>1000</v>
      </c>
      <c r="P118" s="136"/>
      <c r="Q118" s="121">
        <v>0.05</v>
      </c>
      <c r="R118" s="129">
        <f t="shared" si="82"/>
        <v>0</v>
      </c>
      <c r="S118" s="129">
        <f t="shared" si="83"/>
        <v>0</v>
      </c>
    </row>
    <row r="119" spans="1:19" s="14" customFormat="1" ht="35.1" customHeight="1">
      <c r="A119" s="213"/>
      <c r="B119" s="213"/>
      <c r="C119" s="39" t="s">
        <v>82</v>
      </c>
      <c r="D119" s="13" t="s">
        <v>94</v>
      </c>
      <c r="E119" s="135">
        <v>15</v>
      </c>
      <c r="F119" s="136"/>
      <c r="G119" s="121">
        <v>0.05</v>
      </c>
      <c r="H119" s="129">
        <f t="shared" si="78"/>
        <v>0</v>
      </c>
      <c r="I119" s="129">
        <f t="shared" si="79"/>
        <v>0</v>
      </c>
      <c r="J119" s="135">
        <v>15</v>
      </c>
      <c r="K119" s="136"/>
      <c r="L119" s="121">
        <v>0.05</v>
      </c>
      <c r="M119" s="129">
        <f t="shared" si="80"/>
        <v>0</v>
      </c>
      <c r="N119" s="129">
        <f t="shared" si="81"/>
        <v>0</v>
      </c>
      <c r="O119" s="135">
        <v>15</v>
      </c>
      <c r="P119" s="136"/>
      <c r="Q119" s="121">
        <v>0.05</v>
      </c>
      <c r="R119" s="129">
        <f t="shared" si="82"/>
        <v>0</v>
      </c>
      <c r="S119" s="129">
        <f t="shared" si="83"/>
        <v>0</v>
      </c>
    </row>
    <row r="120" spans="1:19" s="14" customFormat="1" ht="35.1" customHeight="1">
      <c r="A120" s="213"/>
      <c r="B120" s="213"/>
      <c r="C120" s="39" t="s">
        <v>83</v>
      </c>
      <c r="D120" s="13" t="s">
        <v>22</v>
      </c>
      <c r="E120" s="135">
        <v>1000</v>
      </c>
      <c r="F120" s="136"/>
      <c r="G120" s="121">
        <v>0.05</v>
      </c>
      <c r="H120" s="129">
        <f t="shared" si="78"/>
        <v>0</v>
      </c>
      <c r="I120" s="129">
        <f t="shared" si="79"/>
        <v>0</v>
      </c>
      <c r="J120" s="135">
        <v>1000</v>
      </c>
      <c r="K120" s="136"/>
      <c r="L120" s="121">
        <v>0.05</v>
      </c>
      <c r="M120" s="129">
        <f t="shared" si="80"/>
        <v>0</v>
      </c>
      <c r="N120" s="129">
        <f t="shared" si="81"/>
        <v>0</v>
      </c>
      <c r="O120" s="135">
        <v>1000</v>
      </c>
      <c r="P120" s="136"/>
      <c r="Q120" s="121">
        <v>0.05</v>
      </c>
      <c r="R120" s="129">
        <f t="shared" si="82"/>
        <v>0</v>
      </c>
      <c r="S120" s="129">
        <f t="shared" si="83"/>
        <v>0</v>
      </c>
    </row>
    <row r="121" spans="1:19" s="14" customFormat="1" ht="35.1" customHeight="1">
      <c r="A121" s="213"/>
      <c r="B121" s="213"/>
      <c r="C121" s="39" t="s">
        <v>242</v>
      </c>
      <c r="D121" s="13" t="s">
        <v>94</v>
      </c>
      <c r="E121" s="135">
        <v>5</v>
      </c>
      <c r="F121" s="136"/>
      <c r="G121" s="121">
        <v>0.05</v>
      </c>
      <c r="H121" s="129">
        <f t="shared" si="78"/>
        <v>0</v>
      </c>
      <c r="I121" s="129">
        <f t="shared" si="79"/>
        <v>0</v>
      </c>
      <c r="J121" s="135">
        <v>5</v>
      </c>
      <c r="K121" s="136"/>
      <c r="L121" s="121">
        <v>0.05</v>
      </c>
      <c r="M121" s="129">
        <f t="shared" si="80"/>
        <v>0</v>
      </c>
      <c r="N121" s="129">
        <f t="shared" si="81"/>
        <v>0</v>
      </c>
      <c r="O121" s="135">
        <v>5</v>
      </c>
      <c r="P121" s="136"/>
      <c r="Q121" s="121">
        <v>0.05</v>
      </c>
      <c r="R121" s="129">
        <f t="shared" si="82"/>
        <v>0</v>
      </c>
      <c r="S121" s="129">
        <f t="shared" si="83"/>
        <v>0</v>
      </c>
    </row>
    <row r="122" spans="1:19" s="14" customFormat="1" ht="35.1" customHeight="1">
      <c r="A122" s="213"/>
      <c r="B122" s="213"/>
      <c r="C122" s="39" t="s">
        <v>243</v>
      </c>
      <c r="D122" s="13" t="s">
        <v>22</v>
      </c>
      <c r="E122" s="135">
        <v>1000</v>
      </c>
      <c r="F122" s="136"/>
      <c r="G122" s="121">
        <v>0.05</v>
      </c>
      <c r="H122" s="129">
        <f t="shared" si="78"/>
        <v>0</v>
      </c>
      <c r="I122" s="129">
        <f t="shared" si="79"/>
        <v>0</v>
      </c>
      <c r="J122" s="135">
        <v>1000</v>
      </c>
      <c r="K122" s="136"/>
      <c r="L122" s="121">
        <v>0.05</v>
      </c>
      <c r="M122" s="129">
        <f t="shared" si="80"/>
        <v>0</v>
      </c>
      <c r="N122" s="129">
        <f t="shared" si="81"/>
        <v>0</v>
      </c>
      <c r="O122" s="135">
        <v>1000</v>
      </c>
      <c r="P122" s="136"/>
      <c r="Q122" s="121">
        <v>0.05</v>
      </c>
      <c r="R122" s="129">
        <f t="shared" si="82"/>
        <v>0</v>
      </c>
      <c r="S122" s="129">
        <f t="shared" si="83"/>
        <v>0</v>
      </c>
    </row>
    <row r="123" spans="1:19" s="14" customFormat="1" ht="35.1" customHeight="1">
      <c r="A123" s="213"/>
      <c r="B123" s="213"/>
      <c r="C123" s="39" t="s">
        <v>84</v>
      </c>
      <c r="D123" s="13" t="s">
        <v>94</v>
      </c>
      <c r="E123" s="135">
        <v>5</v>
      </c>
      <c r="F123" s="136"/>
      <c r="G123" s="121">
        <v>0.05</v>
      </c>
      <c r="H123" s="129">
        <f t="shared" si="78"/>
        <v>0</v>
      </c>
      <c r="I123" s="129">
        <f t="shared" si="79"/>
        <v>0</v>
      </c>
      <c r="J123" s="135">
        <v>5</v>
      </c>
      <c r="K123" s="136"/>
      <c r="L123" s="121">
        <v>0.05</v>
      </c>
      <c r="M123" s="129">
        <f t="shared" si="80"/>
        <v>0</v>
      </c>
      <c r="N123" s="129">
        <f t="shared" si="81"/>
        <v>0</v>
      </c>
      <c r="O123" s="135">
        <v>5</v>
      </c>
      <c r="P123" s="136"/>
      <c r="Q123" s="121">
        <v>0.05</v>
      </c>
      <c r="R123" s="129">
        <f t="shared" si="82"/>
        <v>0</v>
      </c>
      <c r="S123" s="129">
        <f t="shared" si="83"/>
        <v>0</v>
      </c>
    </row>
    <row r="124" spans="1:19" s="14" customFormat="1" ht="35.1" customHeight="1">
      <c r="A124" s="213"/>
      <c r="B124" s="213"/>
      <c r="C124" s="39" t="s">
        <v>85</v>
      </c>
      <c r="D124" s="13" t="s">
        <v>22</v>
      </c>
      <c r="E124" s="135">
        <v>1000</v>
      </c>
      <c r="F124" s="136"/>
      <c r="G124" s="121">
        <v>0.05</v>
      </c>
      <c r="H124" s="129">
        <f t="shared" si="78"/>
        <v>0</v>
      </c>
      <c r="I124" s="129">
        <f t="shared" si="79"/>
        <v>0</v>
      </c>
      <c r="J124" s="135">
        <v>1000</v>
      </c>
      <c r="K124" s="136"/>
      <c r="L124" s="121">
        <v>0.05</v>
      </c>
      <c r="M124" s="129">
        <f t="shared" si="80"/>
        <v>0</v>
      </c>
      <c r="N124" s="129">
        <f t="shared" si="81"/>
        <v>0</v>
      </c>
      <c r="O124" s="135">
        <v>1000</v>
      </c>
      <c r="P124" s="136"/>
      <c r="Q124" s="121">
        <v>0.05</v>
      </c>
      <c r="R124" s="129">
        <f t="shared" si="82"/>
        <v>0</v>
      </c>
      <c r="S124" s="129">
        <f t="shared" si="83"/>
        <v>0</v>
      </c>
    </row>
    <row r="125" spans="1:19" s="14" customFormat="1" ht="35.1" customHeight="1">
      <c r="A125" s="213"/>
      <c r="B125" s="213"/>
      <c r="C125" s="39" t="s">
        <v>86</v>
      </c>
      <c r="D125" s="13" t="s">
        <v>94</v>
      </c>
      <c r="E125" s="135">
        <v>15</v>
      </c>
      <c r="F125" s="136"/>
      <c r="G125" s="121">
        <v>0.05</v>
      </c>
      <c r="H125" s="129">
        <f t="shared" si="78"/>
        <v>0</v>
      </c>
      <c r="I125" s="129">
        <f t="shared" si="79"/>
        <v>0</v>
      </c>
      <c r="J125" s="135">
        <v>15</v>
      </c>
      <c r="K125" s="136"/>
      <c r="L125" s="121">
        <v>0.05</v>
      </c>
      <c r="M125" s="129">
        <f t="shared" si="80"/>
        <v>0</v>
      </c>
      <c r="N125" s="129">
        <f t="shared" si="81"/>
        <v>0</v>
      </c>
      <c r="O125" s="135">
        <v>15</v>
      </c>
      <c r="P125" s="136"/>
      <c r="Q125" s="121">
        <v>0.05</v>
      </c>
      <c r="R125" s="129">
        <f t="shared" si="82"/>
        <v>0</v>
      </c>
      <c r="S125" s="129">
        <f t="shared" si="83"/>
        <v>0</v>
      </c>
    </row>
    <row r="126" spans="1:19" s="14" customFormat="1" ht="35.1" customHeight="1">
      <c r="A126" s="213"/>
      <c r="B126" s="213"/>
      <c r="C126" s="39" t="s">
        <v>87</v>
      </c>
      <c r="D126" s="13" t="s">
        <v>22</v>
      </c>
      <c r="E126" s="135">
        <v>1000</v>
      </c>
      <c r="F126" s="136"/>
      <c r="G126" s="121">
        <v>0.05</v>
      </c>
      <c r="H126" s="129">
        <f t="shared" si="78"/>
        <v>0</v>
      </c>
      <c r="I126" s="129">
        <f t="shared" si="79"/>
        <v>0</v>
      </c>
      <c r="J126" s="135">
        <v>1000</v>
      </c>
      <c r="K126" s="136"/>
      <c r="L126" s="121">
        <v>0.05</v>
      </c>
      <c r="M126" s="129">
        <f t="shared" si="80"/>
        <v>0</v>
      </c>
      <c r="N126" s="129">
        <f t="shared" si="81"/>
        <v>0</v>
      </c>
      <c r="O126" s="135">
        <v>1000</v>
      </c>
      <c r="P126" s="136"/>
      <c r="Q126" s="121">
        <v>0.05</v>
      </c>
      <c r="R126" s="129">
        <f t="shared" si="82"/>
        <v>0</v>
      </c>
      <c r="S126" s="129">
        <f t="shared" si="83"/>
        <v>0</v>
      </c>
    </row>
    <row r="127" spans="1:19" s="14" customFormat="1" ht="35.1" customHeight="1">
      <c r="A127" s="213"/>
      <c r="B127" s="213"/>
      <c r="C127" s="39" t="s">
        <v>88</v>
      </c>
      <c r="D127" s="13" t="s">
        <v>94</v>
      </c>
      <c r="E127" s="135">
        <v>5</v>
      </c>
      <c r="F127" s="136"/>
      <c r="G127" s="121">
        <v>0.05</v>
      </c>
      <c r="H127" s="129">
        <f t="shared" si="78"/>
        <v>0</v>
      </c>
      <c r="I127" s="129">
        <f t="shared" si="79"/>
        <v>0</v>
      </c>
      <c r="J127" s="135">
        <v>5</v>
      </c>
      <c r="K127" s="136"/>
      <c r="L127" s="121">
        <v>0.05</v>
      </c>
      <c r="M127" s="129">
        <f t="shared" si="80"/>
        <v>0</v>
      </c>
      <c r="N127" s="129">
        <f t="shared" si="81"/>
        <v>0</v>
      </c>
      <c r="O127" s="135">
        <v>5</v>
      </c>
      <c r="P127" s="136"/>
      <c r="Q127" s="121">
        <v>0.05</v>
      </c>
      <c r="R127" s="129">
        <f t="shared" si="82"/>
        <v>0</v>
      </c>
      <c r="S127" s="129">
        <f t="shared" si="83"/>
        <v>0</v>
      </c>
    </row>
    <row r="128" spans="1:19" s="14" customFormat="1" ht="35.1" customHeight="1">
      <c r="A128" s="213"/>
      <c r="B128" s="213"/>
      <c r="C128" s="39" t="s">
        <v>89</v>
      </c>
      <c r="D128" s="13" t="s">
        <v>22</v>
      </c>
      <c r="E128" s="135">
        <v>500</v>
      </c>
      <c r="F128" s="136"/>
      <c r="G128" s="121">
        <v>0.05</v>
      </c>
      <c r="H128" s="129">
        <f t="shared" si="78"/>
        <v>0</v>
      </c>
      <c r="I128" s="129">
        <f t="shared" si="79"/>
        <v>0</v>
      </c>
      <c r="J128" s="135">
        <v>500</v>
      </c>
      <c r="K128" s="136"/>
      <c r="L128" s="121">
        <v>0.05</v>
      </c>
      <c r="M128" s="129">
        <f t="shared" si="80"/>
        <v>0</v>
      </c>
      <c r="N128" s="129">
        <f t="shared" si="81"/>
        <v>0</v>
      </c>
      <c r="O128" s="135">
        <v>500</v>
      </c>
      <c r="P128" s="136"/>
      <c r="Q128" s="121">
        <v>0.05</v>
      </c>
      <c r="R128" s="129">
        <f t="shared" si="82"/>
        <v>0</v>
      </c>
      <c r="S128" s="129">
        <f t="shared" si="83"/>
        <v>0</v>
      </c>
    </row>
    <row r="129" spans="1:19" s="14" customFormat="1" ht="35.1" customHeight="1">
      <c r="A129" s="213"/>
      <c r="B129" s="213"/>
      <c r="C129" s="39" t="s">
        <v>90</v>
      </c>
      <c r="D129" s="13" t="s">
        <v>94</v>
      </c>
      <c r="E129" s="135">
        <v>5</v>
      </c>
      <c r="F129" s="136"/>
      <c r="G129" s="121">
        <v>0.05</v>
      </c>
      <c r="H129" s="129">
        <f t="shared" si="78"/>
        <v>0</v>
      </c>
      <c r="I129" s="129">
        <f t="shared" si="79"/>
        <v>0</v>
      </c>
      <c r="J129" s="135">
        <v>5</v>
      </c>
      <c r="K129" s="136"/>
      <c r="L129" s="121">
        <v>0.05</v>
      </c>
      <c r="M129" s="129">
        <f t="shared" si="80"/>
        <v>0</v>
      </c>
      <c r="N129" s="129">
        <f t="shared" si="81"/>
        <v>0</v>
      </c>
      <c r="O129" s="135">
        <v>5</v>
      </c>
      <c r="P129" s="136"/>
      <c r="Q129" s="121">
        <v>0.05</v>
      </c>
      <c r="R129" s="129">
        <f t="shared" si="82"/>
        <v>0</v>
      </c>
      <c r="S129" s="129">
        <f t="shared" si="83"/>
        <v>0</v>
      </c>
    </row>
    <row r="130" spans="1:19" s="14" customFormat="1" ht="35.1" customHeight="1">
      <c r="A130" s="213"/>
      <c r="B130" s="213"/>
      <c r="C130" s="39" t="s">
        <v>91</v>
      </c>
      <c r="D130" s="13" t="s">
        <v>22</v>
      </c>
      <c r="E130" s="135">
        <v>500</v>
      </c>
      <c r="F130" s="136"/>
      <c r="G130" s="121">
        <v>0.05</v>
      </c>
      <c r="H130" s="129">
        <f t="shared" si="78"/>
        <v>0</v>
      </c>
      <c r="I130" s="129">
        <f t="shared" si="79"/>
        <v>0</v>
      </c>
      <c r="J130" s="135">
        <v>500</v>
      </c>
      <c r="K130" s="136"/>
      <c r="L130" s="121">
        <v>0.05</v>
      </c>
      <c r="M130" s="129">
        <f t="shared" si="80"/>
        <v>0</v>
      </c>
      <c r="N130" s="129">
        <f t="shared" si="81"/>
        <v>0</v>
      </c>
      <c r="O130" s="135">
        <v>500</v>
      </c>
      <c r="P130" s="136"/>
      <c r="Q130" s="121">
        <v>0.05</v>
      </c>
      <c r="R130" s="129">
        <f t="shared" si="82"/>
        <v>0</v>
      </c>
      <c r="S130" s="129">
        <f t="shared" si="83"/>
        <v>0</v>
      </c>
    </row>
    <row r="131" spans="1:19" s="14" customFormat="1" ht="35.1" customHeight="1">
      <c r="A131" s="213"/>
      <c r="B131" s="213"/>
      <c r="C131" s="39" t="s">
        <v>92</v>
      </c>
      <c r="D131" s="13" t="s">
        <v>94</v>
      </c>
      <c r="E131" s="135">
        <v>5</v>
      </c>
      <c r="F131" s="136"/>
      <c r="G131" s="121">
        <v>0.05</v>
      </c>
      <c r="H131" s="129">
        <f t="shared" si="78"/>
        <v>0</v>
      </c>
      <c r="I131" s="129">
        <f t="shared" si="79"/>
        <v>0</v>
      </c>
      <c r="J131" s="135">
        <v>5</v>
      </c>
      <c r="K131" s="136"/>
      <c r="L131" s="121">
        <v>0.05</v>
      </c>
      <c r="M131" s="129">
        <f t="shared" si="80"/>
        <v>0</v>
      </c>
      <c r="N131" s="129">
        <f t="shared" si="81"/>
        <v>0</v>
      </c>
      <c r="O131" s="135">
        <v>5</v>
      </c>
      <c r="P131" s="136"/>
      <c r="Q131" s="121">
        <v>0.05</v>
      </c>
      <c r="R131" s="129">
        <f t="shared" si="82"/>
        <v>0</v>
      </c>
      <c r="S131" s="129">
        <f t="shared" si="83"/>
        <v>0</v>
      </c>
    </row>
    <row r="132" spans="1:19" s="14" customFormat="1" ht="35.1" customHeight="1">
      <c r="A132" s="213"/>
      <c r="B132" s="213"/>
      <c r="C132" s="39" t="s">
        <v>93</v>
      </c>
      <c r="D132" s="13" t="s">
        <v>22</v>
      </c>
      <c r="E132" s="135">
        <v>500</v>
      </c>
      <c r="F132" s="136"/>
      <c r="G132" s="121">
        <v>0.05</v>
      </c>
      <c r="H132" s="129">
        <f t="shared" si="78"/>
        <v>0</v>
      </c>
      <c r="I132" s="129">
        <f t="shared" si="79"/>
        <v>0</v>
      </c>
      <c r="J132" s="135">
        <v>500</v>
      </c>
      <c r="K132" s="136"/>
      <c r="L132" s="121">
        <v>0.05</v>
      </c>
      <c r="M132" s="129">
        <f t="shared" si="80"/>
        <v>0</v>
      </c>
      <c r="N132" s="129">
        <f t="shared" si="81"/>
        <v>0</v>
      </c>
      <c r="O132" s="135">
        <v>500</v>
      </c>
      <c r="P132" s="136"/>
      <c r="Q132" s="121">
        <v>0.05</v>
      </c>
      <c r="R132" s="129">
        <f t="shared" si="82"/>
        <v>0</v>
      </c>
      <c r="S132" s="129">
        <f t="shared" si="83"/>
        <v>0</v>
      </c>
    </row>
    <row r="133" spans="1:19" s="14" customFormat="1" ht="35.1" customHeight="1">
      <c r="A133" s="213"/>
      <c r="B133" s="213"/>
      <c r="C133" s="39" t="s">
        <v>95</v>
      </c>
      <c r="D133" s="13" t="s">
        <v>8</v>
      </c>
      <c r="E133" s="135">
        <v>10</v>
      </c>
      <c r="F133" s="136"/>
      <c r="G133" s="121">
        <v>0.05</v>
      </c>
      <c r="H133" s="129">
        <f t="shared" si="78"/>
        <v>0</v>
      </c>
      <c r="I133" s="129">
        <f t="shared" si="79"/>
        <v>0</v>
      </c>
      <c r="J133" s="135">
        <v>10</v>
      </c>
      <c r="K133" s="136"/>
      <c r="L133" s="121">
        <v>0.05</v>
      </c>
      <c r="M133" s="129">
        <f t="shared" si="80"/>
        <v>0</v>
      </c>
      <c r="N133" s="129">
        <f t="shared" si="81"/>
        <v>0</v>
      </c>
      <c r="O133" s="135">
        <v>10</v>
      </c>
      <c r="P133" s="136"/>
      <c r="Q133" s="121">
        <v>0.05</v>
      </c>
      <c r="R133" s="129">
        <f t="shared" si="82"/>
        <v>0</v>
      </c>
      <c r="S133" s="129">
        <f t="shared" si="83"/>
        <v>0</v>
      </c>
    </row>
    <row r="134" spans="1:19" s="14" customFormat="1" ht="35.1" customHeight="1">
      <c r="A134" s="213"/>
      <c r="B134" s="213"/>
      <c r="C134" s="39" t="s">
        <v>96</v>
      </c>
      <c r="D134" s="13" t="s">
        <v>22</v>
      </c>
      <c r="E134" s="135">
        <v>2000</v>
      </c>
      <c r="F134" s="136"/>
      <c r="G134" s="121">
        <v>0.05</v>
      </c>
      <c r="H134" s="129">
        <f t="shared" si="78"/>
        <v>0</v>
      </c>
      <c r="I134" s="129">
        <f t="shared" si="79"/>
        <v>0</v>
      </c>
      <c r="J134" s="135">
        <v>2000</v>
      </c>
      <c r="K134" s="136"/>
      <c r="L134" s="121">
        <v>0.05</v>
      </c>
      <c r="M134" s="129">
        <f t="shared" si="80"/>
        <v>0</v>
      </c>
      <c r="N134" s="129">
        <f t="shared" si="81"/>
        <v>0</v>
      </c>
      <c r="O134" s="135">
        <v>2000</v>
      </c>
      <c r="P134" s="136"/>
      <c r="Q134" s="121">
        <v>0.05</v>
      </c>
      <c r="R134" s="129">
        <f t="shared" si="82"/>
        <v>0</v>
      </c>
      <c r="S134" s="129">
        <f t="shared" si="83"/>
        <v>0</v>
      </c>
    </row>
    <row r="135" spans="1:19" ht="30" customHeight="1">
      <c r="A135" s="213"/>
      <c r="B135" s="213"/>
      <c r="C135" s="30" t="s">
        <v>51</v>
      </c>
      <c r="D135" s="25"/>
      <c r="E135" s="94"/>
      <c r="F135" s="130"/>
      <c r="G135" s="132"/>
      <c r="H135" s="133"/>
      <c r="I135" s="133"/>
      <c r="J135" s="94"/>
      <c r="K135" s="130"/>
      <c r="L135" s="132"/>
      <c r="M135" s="133"/>
      <c r="N135" s="133"/>
      <c r="O135" s="94"/>
      <c r="P135" s="130"/>
      <c r="Q135" s="132"/>
      <c r="R135" s="133"/>
      <c r="S135" s="133"/>
    </row>
    <row r="136" spans="1:19" ht="30" customHeight="1">
      <c r="A136" s="213"/>
      <c r="B136" s="213"/>
      <c r="C136" s="42" t="s">
        <v>25</v>
      </c>
      <c r="D136" s="32" t="s">
        <v>26</v>
      </c>
      <c r="E136" s="94">
        <v>30</v>
      </c>
      <c r="F136" s="130"/>
      <c r="G136" s="121">
        <v>0.18</v>
      </c>
      <c r="H136" s="129">
        <f t="shared" ref="H136:H160" si="84">F136*(100%+G136)</f>
        <v>0</v>
      </c>
      <c r="I136" s="129">
        <f t="shared" ref="I136:I160" si="85">E136*H136</f>
        <v>0</v>
      </c>
      <c r="J136" s="94">
        <v>30</v>
      </c>
      <c r="K136" s="130"/>
      <c r="L136" s="121">
        <v>0.18</v>
      </c>
      <c r="M136" s="129">
        <f t="shared" ref="M136:M160" si="86">K136*(100%+L136)</f>
        <v>0</v>
      </c>
      <c r="N136" s="129">
        <f t="shared" ref="N136:N160" si="87">J136*M136</f>
        <v>0</v>
      </c>
      <c r="O136" s="94">
        <v>30</v>
      </c>
      <c r="P136" s="130"/>
      <c r="Q136" s="121">
        <v>0.18</v>
      </c>
      <c r="R136" s="129">
        <f t="shared" ref="R136:R160" si="88">P136*(100%+Q136)</f>
        <v>0</v>
      </c>
      <c r="S136" s="129">
        <f t="shared" ref="S136:S160" si="89">O136*R136</f>
        <v>0</v>
      </c>
    </row>
    <row r="137" spans="1:19" ht="30" customHeight="1">
      <c r="A137" s="213"/>
      <c r="B137" s="213"/>
      <c r="C137" s="42" t="s">
        <v>27</v>
      </c>
      <c r="D137" s="32" t="s">
        <v>26</v>
      </c>
      <c r="E137" s="94">
        <v>30</v>
      </c>
      <c r="F137" s="130"/>
      <c r="G137" s="121">
        <v>0.18</v>
      </c>
      <c r="H137" s="129">
        <f t="shared" si="84"/>
        <v>0</v>
      </c>
      <c r="I137" s="129">
        <f t="shared" si="85"/>
        <v>0</v>
      </c>
      <c r="J137" s="94">
        <v>30</v>
      </c>
      <c r="K137" s="130"/>
      <c r="L137" s="121">
        <v>0.18</v>
      </c>
      <c r="M137" s="129">
        <f t="shared" si="86"/>
        <v>0</v>
      </c>
      <c r="N137" s="129">
        <f t="shared" si="87"/>
        <v>0</v>
      </c>
      <c r="O137" s="94">
        <v>30</v>
      </c>
      <c r="P137" s="130"/>
      <c r="Q137" s="121">
        <v>0.18</v>
      </c>
      <c r="R137" s="129">
        <f t="shared" si="88"/>
        <v>0</v>
      </c>
      <c r="S137" s="129">
        <f t="shared" si="89"/>
        <v>0</v>
      </c>
    </row>
    <row r="138" spans="1:19" ht="30" customHeight="1">
      <c r="A138" s="213"/>
      <c r="B138" s="213"/>
      <c r="C138" s="42" t="s">
        <v>28</v>
      </c>
      <c r="D138" s="32" t="s">
        <v>26</v>
      </c>
      <c r="E138" s="94">
        <v>30</v>
      </c>
      <c r="F138" s="130"/>
      <c r="G138" s="121">
        <v>0.18</v>
      </c>
      <c r="H138" s="129">
        <f t="shared" si="84"/>
        <v>0</v>
      </c>
      <c r="I138" s="129">
        <f t="shared" si="85"/>
        <v>0</v>
      </c>
      <c r="J138" s="94">
        <v>30</v>
      </c>
      <c r="K138" s="130"/>
      <c r="L138" s="121">
        <v>0.18</v>
      </c>
      <c r="M138" s="129">
        <f t="shared" si="86"/>
        <v>0</v>
      </c>
      <c r="N138" s="129">
        <f t="shared" si="87"/>
        <v>0</v>
      </c>
      <c r="O138" s="94">
        <v>30</v>
      </c>
      <c r="P138" s="130"/>
      <c r="Q138" s="121">
        <v>0.18</v>
      </c>
      <c r="R138" s="129">
        <f t="shared" si="88"/>
        <v>0</v>
      </c>
      <c r="S138" s="129">
        <f t="shared" si="89"/>
        <v>0</v>
      </c>
    </row>
    <row r="139" spans="1:19" ht="30" customHeight="1">
      <c r="A139" s="213"/>
      <c r="B139" s="213"/>
      <c r="C139" s="42" t="s">
        <v>25</v>
      </c>
      <c r="D139" s="32" t="s">
        <v>42</v>
      </c>
      <c r="E139" s="94">
        <v>1</v>
      </c>
      <c r="F139" s="130"/>
      <c r="G139" s="121">
        <v>0.18</v>
      </c>
      <c r="H139" s="129">
        <f t="shared" si="84"/>
        <v>0</v>
      </c>
      <c r="I139" s="129">
        <f t="shared" si="85"/>
        <v>0</v>
      </c>
      <c r="J139" s="94">
        <v>1</v>
      </c>
      <c r="K139" s="130"/>
      <c r="L139" s="121">
        <v>0.18</v>
      </c>
      <c r="M139" s="129">
        <f t="shared" si="86"/>
        <v>0</v>
      </c>
      <c r="N139" s="129">
        <f t="shared" si="87"/>
        <v>0</v>
      </c>
      <c r="O139" s="94">
        <v>1</v>
      </c>
      <c r="P139" s="130"/>
      <c r="Q139" s="121">
        <v>0.18</v>
      </c>
      <c r="R139" s="129">
        <f t="shared" si="88"/>
        <v>0</v>
      </c>
      <c r="S139" s="129">
        <f t="shared" si="89"/>
        <v>0</v>
      </c>
    </row>
    <row r="140" spans="1:19" ht="30" customHeight="1">
      <c r="A140" s="213"/>
      <c r="B140" s="213"/>
      <c r="C140" s="42" t="s">
        <v>27</v>
      </c>
      <c r="D140" s="32" t="s">
        <v>42</v>
      </c>
      <c r="E140" s="94">
        <v>2</v>
      </c>
      <c r="F140" s="130"/>
      <c r="G140" s="121">
        <v>0.18</v>
      </c>
      <c r="H140" s="129">
        <f t="shared" si="84"/>
        <v>0</v>
      </c>
      <c r="I140" s="129">
        <f t="shared" si="85"/>
        <v>0</v>
      </c>
      <c r="J140" s="94">
        <v>2</v>
      </c>
      <c r="K140" s="130"/>
      <c r="L140" s="121">
        <v>0.18</v>
      </c>
      <c r="M140" s="129">
        <f t="shared" si="86"/>
        <v>0</v>
      </c>
      <c r="N140" s="129">
        <f t="shared" si="87"/>
        <v>0</v>
      </c>
      <c r="O140" s="94">
        <v>2</v>
      </c>
      <c r="P140" s="130"/>
      <c r="Q140" s="121">
        <v>0.18</v>
      </c>
      <c r="R140" s="129">
        <f t="shared" si="88"/>
        <v>0</v>
      </c>
      <c r="S140" s="129">
        <f t="shared" si="89"/>
        <v>0</v>
      </c>
    </row>
    <row r="141" spans="1:19" ht="30" customHeight="1">
      <c r="A141" s="213"/>
      <c r="B141" s="213"/>
      <c r="C141" s="42" t="s">
        <v>28</v>
      </c>
      <c r="D141" s="32" t="s">
        <v>42</v>
      </c>
      <c r="E141" s="94">
        <v>2</v>
      </c>
      <c r="F141" s="130"/>
      <c r="G141" s="121">
        <v>0.18</v>
      </c>
      <c r="H141" s="129">
        <f t="shared" si="84"/>
        <v>0</v>
      </c>
      <c r="I141" s="129">
        <f t="shared" si="85"/>
        <v>0</v>
      </c>
      <c r="J141" s="94">
        <v>2</v>
      </c>
      <c r="K141" s="130"/>
      <c r="L141" s="121">
        <v>0.18</v>
      </c>
      <c r="M141" s="129">
        <f t="shared" si="86"/>
        <v>0</v>
      </c>
      <c r="N141" s="129">
        <f t="shared" si="87"/>
        <v>0</v>
      </c>
      <c r="O141" s="94">
        <v>2</v>
      </c>
      <c r="P141" s="130"/>
      <c r="Q141" s="121">
        <v>0.18</v>
      </c>
      <c r="R141" s="129">
        <f t="shared" si="88"/>
        <v>0</v>
      </c>
      <c r="S141" s="129">
        <f t="shared" si="89"/>
        <v>0</v>
      </c>
    </row>
    <row r="142" spans="1:19" ht="30" customHeight="1">
      <c r="A142" s="213"/>
      <c r="B142" s="213"/>
      <c r="C142" s="43" t="s">
        <v>101</v>
      </c>
      <c r="D142" s="32" t="s">
        <v>8</v>
      </c>
      <c r="E142" s="94">
        <v>20</v>
      </c>
      <c r="F142" s="130"/>
      <c r="G142" s="121">
        <v>0.18</v>
      </c>
      <c r="H142" s="129">
        <f t="shared" si="84"/>
        <v>0</v>
      </c>
      <c r="I142" s="129">
        <f t="shared" si="85"/>
        <v>0</v>
      </c>
      <c r="J142" s="94">
        <v>20</v>
      </c>
      <c r="K142" s="130"/>
      <c r="L142" s="121">
        <v>0.18</v>
      </c>
      <c r="M142" s="129">
        <f t="shared" si="86"/>
        <v>0</v>
      </c>
      <c r="N142" s="129">
        <f t="shared" si="87"/>
        <v>0</v>
      </c>
      <c r="O142" s="94">
        <v>20</v>
      </c>
      <c r="P142" s="130"/>
      <c r="Q142" s="121">
        <v>0.18</v>
      </c>
      <c r="R142" s="129">
        <f t="shared" si="88"/>
        <v>0</v>
      </c>
      <c r="S142" s="129">
        <f t="shared" si="89"/>
        <v>0</v>
      </c>
    </row>
    <row r="143" spans="1:19" ht="30" customHeight="1">
      <c r="A143" s="213"/>
      <c r="B143" s="213"/>
      <c r="C143" s="43" t="s">
        <v>102</v>
      </c>
      <c r="D143" s="32" t="s">
        <v>8</v>
      </c>
      <c r="E143" s="94">
        <v>10</v>
      </c>
      <c r="F143" s="130"/>
      <c r="G143" s="121">
        <v>0.18</v>
      </c>
      <c r="H143" s="129">
        <f t="shared" si="84"/>
        <v>0</v>
      </c>
      <c r="I143" s="129">
        <f t="shared" si="85"/>
        <v>0</v>
      </c>
      <c r="J143" s="94">
        <v>10</v>
      </c>
      <c r="K143" s="130"/>
      <c r="L143" s="121">
        <v>0.18</v>
      </c>
      <c r="M143" s="129">
        <f t="shared" si="86"/>
        <v>0</v>
      </c>
      <c r="N143" s="129">
        <f t="shared" si="87"/>
        <v>0</v>
      </c>
      <c r="O143" s="94">
        <v>10</v>
      </c>
      <c r="P143" s="130"/>
      <c r="Q143" s="121">
        <v>0.18</v>
      </c>
      <c r="R143" s="129">
        <f t="shared" si="88"/>
        <v>0</v>
      </c>
      <c r="S143" s="129">
        <f t="shared" si="89"/>
        <v>0</v>
      </c>
    </row>
    <row r="144" spans="1:19" ht="30" customHeight="1">
      <c r="A144" s="213"/>
      <c r="B144" s="213"/>
      <c r="C144" s="43" t="s">
        <v>97</v>
      </c>
      <c r="D144" s="32" t="s">
        <v>8</v>
      </c>
      <c r="E144" s="94">
        <v>100</v>
      </c>
      <c r="F144" s="130"/>
      <c r="G144" s="121">
        <v>0.18</v>
      </c>
      <c r="H144" s="129">
        <f t="shared" si="84"/>
        <v>0</v>
      </c>
      <c r="I144" s="129">
        <f t="shared" si="85"/>
        <v>0</v>
      </c>
      <c r="J144" s="94">
        <v>100</v>
      </c>
      <c r="K144" s="130"/>
      <c r="L144" s="121">
        <v>0.18</v>
      </c>
      <c r="M144" s="129">
        <f t="shared" si="86"/>
        <v>0</v>
      </c>
      <c r="N144" s="129">
        <f t="shared" si="87"/>
        <v>0</v>
      </c>
      <c r="O144" s="94">
        <v>100</v>
      </c>
      <c r="P144" s="130"/>
      <c r="Q144" s="121">
        <v>0.18</v>
      </c>
      <c r="R144" s="129">
        <f t="shared" si="88"/>
        <v>0</v>
      </c>
      <c r="S144" s="129">
        <f t="shared" si="89"/>
        <v>0</v>
      </c>
    </row>
    <row r="145" spans="1:19" ht="30" customHeight="1">
      <c r="A145" s="213"/>
      <c r="B145" s="213"/>
      <c r="C145" s="43" t="s">
        <v>98</v>
      </c>
      <c r="D145" s="32" t="s">
        <v>8</v>
      </c>
      <c r="E145" s="94">
        <v>50</v>
      </c>
      <c r="F145" s="130"/>
      <c r="G145" s="121">
        <v>0.18</v>
      </c>
      <c r="H145" s="129">
        <f t="shared" si="84"/>
        <v>0</v>
      </c>
      <c r="I145" s="129">
        <f t="shared" si="85"/>
        <v>0</v>
      </c>
      <c r="J145" s="94">
        <v>50</v>
      </c>
      <c r="K145" s="130"/>
      <c r="L145" s="121">
        <v>0.18</v>
      </c>
      <c r="M145" s="129">
        <f t="shared" si="86"/>
        <v>0</v>
      </c>
      <c r="N145" s="129">
        <f t="shared" si="87"/>
        <v>0</v>
      </c>
      <c r="O145" s="94">
        <v>50</v>
      </c>
      <c r="P145" s="130"/>
      <c r="Q145" s="121">
        <v>0.18</v>
      </c>
      <c r="R145" s="129">
        <f t="shared" si="88"/>
        <v>0</v>
      </c>
      <c r="S145" s="129">
        <f t="shared" si="89"/>
        <v>0</v>
      </c>
    </row>
    <row r="146" spans="1:19" ht="30" customHeight="1">
      <c r="A146" s="213"/>
      <c r="B146" s="213"/>
      <c r="C146" s="43" t="s">
        <v>99</v>
      </c>
      <c r="D146" s="32" t="s">
        <v>8</v>
      </c>
      <c r="E146" s="94">
        <v>100</v>
      </c>
      <c r="F146" s="130"/>
      <c r="G146" s="121">
        <v>0.18</v>
      </c>
      <c r="H146" s="129">
        <f t="shared" si="84"/>
        <v>0</v>
      </c>
      <c r="I146" s="129">
        <f t="shared" si="85"/>
        <v>0</v>
      </c>
      <c r="J146" s="94">
        <v>100</v>
      </c>
      <c r="K146" s="130"/>
      <c r="L146" s="121">
        <v>0.18</v>
      </c>
      <c r="M146" s="129">
        <f t="shared" si="86"/>
        <v>0</v>
      </c>
      <c r="N146" s="129">
        <f t="shared" si="87"/>
        <v>0</v>
      </c>
      <c r="O146" s="94">
        <v>100</v>
      </c>
      <c r="P146" s="130"/>
      <c r="Q146" s="121">
        <v>0.18</v>
      </c>
      <c r="R146" s="129">
        <f t="shared" si="88"/>
        <v>0</v>
      </c>
      <c r="S146" s="129">
        <f t="shared" si="89"/>
        <v>0</v>
      </c>
    </row>
    <row r="147" spans="1:19" ht="30" customHeight="1">
      <c r="A147" s="213"/>
      <c r="B147" s="213"/>
      <c r="C147" s="43" t="s">
        <v>100</v>
      </c>
      <c r="D147" s="32" t="s">
        <v>8</v>
      </c>
      <c r="E147" s="94">
        <v>50</v>
      </c>
      <c r="F147" s="130"/>
      <c r="G147" s="121">
        <v>0.18</v>
      </c>
      <c r="H147" s="129">
        <f t="shared" si="84"/>
        <v>0</v>
      </c>
      <c r="I147" s="129">
        <f t="shared" si="85"/>
        <v>0</v>
      </c>
      <c r="J147" s="94">
        <v>50</v>
      </c>
      <c r="K147" s="130"/>
      <c r="L147" s="121">
        <v>0.18</v>
      </c>
      <c r="M147" s="129">
        <f t="shared" si="86"/>
        <v>0</v>
      </c>
      <c r="N147" s="129">
        <f t="shared" si="87"/>
        <v>0</v>
      </c>
      <c r="O147" s="94">
        <v>50</v>
      </c>
      <c r="P147" s="130"/>
      <c r="Q147" s="121">
        <v>0.18</v>
      </c>
      <c r="R147" s="129">
        <f t="shared" si="88"/>
        <v>0</v>
      </c>
      <c r="S147" s="129">
        <f t="shared" si="89"/>
        <v>0</v>
      </c>
    </row>
    <row r="148" spans="1:19" ht="30" customHeight="1">
      <c r="A148" s="213"/>
      <c r="B148" s="213"/>
      <c r="C148" s="43" t="s">
        <v>103</v>
      </c>
      <c r="D148" s="32" t="s">
        <v>8</v>
      </c>
      <c r="E148" s="94">
        <v>100</v>
      </c>
      <c r="F148" s="130"/>
      <c r="G148" s="121">
        <v>0.18</v>
      </c>
      <c r="H148" s="129">
        <f t="shared" si="84"/>
        <v>0</v>
      </c>
      <c r="I148" s="129">
        <f t="shared" si="85"/>
        <v>0</v>
      </c>
      <c r="J148" s="94">
        <v>100</v>
      </c>
      <c r="K148" s="130"/>
      <c r="L148" s="121">
        <v>0.18</v>
      </c>
      <c r="M148" s="129">
        <f t="shared" si="86"/>
        <v>0</v>
      </c>
      <c r="N148" s="129">
        <f t="shared" si="87"/>
        <v>0</v>
      </c>
      <c r="O148" s="94">
        <v>100</v>
      </c>
      <c r="P148" s="130"/>
      <c r="Q148" s="121">
        <v>0.18</v>
      </c>
      <c r="R148" s="129">
        <f t="shared" si="88"/>
        <v>0</v>
      </c>
      <c r="S148" s="129">
        <f t="shared" si="89"/>
        <v>0</v>
      </c>
    </row>
    <row r="149" spans="1:19" ht="30" customHeight="1">
      <c r="A149" s="213"/>
      <c r="B149" s="213"/>
      <c r="C149" s="43" t="s">
        <v>104</v>
      </c>
      <c r="D149" s="32" t="s">
        <v>8</v>
      </c>
      <c r="E149" s="94">
        <v>50</v>
      </c>
      <c r="F149" s="130"/>
      <c r="G149" s="121">
        <v>0.18</v>
      </c>
      <c r="H149" s="129">
        <f t="shared" si="84"/>
        <v>0</v>
      </c>
      <c r="I149" s="129">
        <f t="shared" si="85"/>
        <v>0</v>
      </c>
      <c r="J149" s="94">
        <v>50</v>
      </c>
      <c r="K149" s="130"/>
      <c r="L149" s="121">
        <v>0.18</v>
      </c>
      <c r="M149" s="129">
        <f t="shared" si="86"/>
        <v>0</v>
      </c>
      <c r="N149" s="129">
        <f t="shared" si="87"/>
        <v>0</v>
      </c>
      <c r="O149" s="94">
        <v>50</v>
      </c>
      <c r="P149" s="130"/>
      <c r="Q149" s="121">
        <v>0.18</v>
      </c>
      <c r="R149" s="129">
        <f t="shared" si="88"/>
        <v>0</v>
      </c>
      <c r="S149" s="129">
        <f t="shared" si="89"/>
        <v>0</v>
      </c>
    </row>
    <row r="150" spans="1:19" ht="30" customHeight="1">
      <c r="A150" s="213"/>
      <c r="B150" s="213"/>
      <c r="C150" s="43" t="s">
        <v>29</v>
      </c>
      <c r="D150" s="32" t="s">
        <v>8</v>
      </c>
      <c r="E150" s="94">
        <v>1</v>
      </c>
      <c r="F150" s="130"/>
      <c r="G150" s="121">
        <v>0.18</v>
      </c>
      <c r="H150" s="129">
        <f t="shared" si="84"/>
        <v>0</v>
      </c>
      <c r="I150" s="129">
        <f t="shared" si="85"/>
        <v>0</v>
      </c>
      <c r="J150" s="94">
        <v>1</v>
      </c>
      <c r="K150" s="130"/>
      <c r="L150" s="121">
        <v>0.18</v>
      </c>
      <c r="M150" s="129">
        <f t="shared" si="86"/>
        <v>0</v>
      </c>
      <c r="N150" s="129">
        <f t="shared" si="87"/>
        <v>0</v>
      </c>
      <c r="O150" s="94">
        <v>1</v>
      </c>
      <c r="P150" s="130"/>
      <c r="Q150" s="121">
        <v>0.18</v>
      </c>
      <c r="R150" s="129">
        <f t="shared" si="88"/>
        <v>0</v>
      </c>
      <c r="S150" s="129">
        <f t="shared" si="89"/>
        <v>0</v>
      </c>
    </row>
    <row r="151" spans="1:19" ht="30" customHeight="1">
      <c r="A151" s="213"/>
      <c r="B151" s="213"/>
      <c r="C151" s="43" t="s">
        <v>30</v>
      </c>
      <c r="D151" s="32" t="s">
        <v>8</v>
      </c>
      <c r="E151" s="94">
        <v>1</v>
      </c>
      <c r="F151" s="130"/>
      <c r="G151" s="121">
        <v>0.18</v>
      </c>
      <c r="H151" s="129">
        <f t="shared" si="84"/>
        <v>0</v>
      </c>
      <c r="I151" s="129">
        <f t="shared" si="85"/>
        <v>0</v>
      </c>
      <c r="J151" s="94">
        <v>1</v>
      </c>
      <c r="K151" s="130"/>
      <c r="L151" s="121">
        <v>0.18</v>
      </c>
      <c r="M151" s="129">
        <f t="shared" si="86"/>
        <v>0</v>
      </c>
      <c r="N151" s="129">
        <f t="shared" si="87"/>
        <v>0</v>
      </c>
      <c r="O151" s="94">
        <v>1</v>
      </c>
      <c r="P151" s="130"/>
      <c r="Q151" s="121">
        <v>0.18</v>
      </c>
      <c r="R151" s="129">
        <f t="shared" si="88"/>
        <v>0</v>
      </c>
      <c r="S151" s="129">
        <f t="shared" si="89"/>
        <v>0</v>
      </c>
    </row>
    <row r="152" spans="1:19" ht="30" customHeight="1">
      <c r="A152" s="213"/>
      <c r="B152" s="213"/>
      <c r="C152" s="43" t="s">
        <v>31</v>
      </c>
      <c r="D152" s="32" t="s">
        <v>8</v>
      </c>
      <c r="E152" s="94">
        <v>1</v>
      </c>
      <c r="F152" s="130"/>
      <c r="G152" s="121">
        <v>0.18</v>
      </c>
      <c r="H152" s="129">
        <f t="shared" si="84"/>
        <v>0</v>
      </c>
      <c r="I152" s="129">
        <f t="shared" si="85"/>
        <v>0</v>
      </c>
      <c r="J152" s="94">
        <v>1</v>
      </c>
      <c r="K152" s="130"/>
      <c r="L152" s="121">
        <v>0.18</v>
      </c>
      <c r="M152" s="129">
        <f t="shared" si="86"/>
        <v>0</v>
      </c>
      <c r="N152" s="129">
        <f t="shared" si="87"/>
        <v>0</v>
      </c>
      <c r="O152" s="94">
        <v>1</v>
      </c>
      <c r="P152" s="130"/>
      <c r="Q152" s="121">
        <v>0.18</v>
      </c>
      <c r="R152" s="129">
        <f t="shared" si="88"/>
        <v>0</v>
      </c>
      <c r="S152" s="129">
        <f t="shared" si="89"/>
        <v>0</v>
      </c>
    </row>
    <row r="153" spans="1:19" ht="30" customHeight="1">
      <c r="A153" s="213"/>
      <c r="B153" s="213"/>
      <c r="C153" s="43" t="s">
        <v>40</v>
      </c>
      <c r="D153" s="32" t="s">
        <v>8</v>
      </c>
      <c r="E153" s="94">
        <v>1</v>
      </c>
      <c r="F153" s="130"/>
      <c r="G153" s="121">
        <v>0.18</v>
      </c>
      <c r="H153" s="129">
        <f t="shared" si="84"/>
        <v>0</v>
      </c>
      <c r="I153" s="129">
        <f t="shared" si="85"/>
        <v>0</v>
      </c>
      <c r="J153" s="94">
        <v>1</v>
      </c>
      <c r="K153" s="130"/>
      <c r="L153" s="121">
        <v>0.18</v>
      </c>
      <c r="M153" s="129">
        <f t="shared" si="86"/>
        <v>0</v>
      </c>
      <c r="N153" s="129">
        <f t="shared" si="87"/>
        <v>0</v>
      </c>
      <c r="O153" s="94">
        <v>1</v>
      </c>
      <c r="P153" s="130"/>
      <c r="Q153" s="121">
        <v>0.18</v>
      </c>
      <c r="R153" s="129">
        <f t="shared" si="88"/>
        <v>0</v>
      </c>
      <c r="S153" s="129">
        <f t="shared" si="89"/>
        <v>0</v>
      </c>
    </row>
    <row r="154" spans="1:19" ht="30" customHeight="1">
      <c r="A154" s="213"/>
      <c r="B154" s="213"/>
      <c r="C154" s="43" t="s">
        <v>41</v>
      </c>
      <c r="D154" s="32" t="s">
        <v>8</v>
      </c>
      <c r="E154" s="94">
        <v>1</v>
      </c>
      <c r="F154" s="130"/>
      <c r="G154" s="121">
        <v>0.18</v>
      </c>
      <c r="H154" s="129">
        <f t="shared" si="84"/>
        <v>0</v>
      </c>
      <c r="I154" s="129">
        <f t="shared" si="85"/>
        <v>0</v>
      </c>
      <c r="J154" s="94">
        <v>1</v>
      </c>
      <c r="K154" s="130"/>
      <c r="L154" s="121">
        <v>0.18</v>
      </c>
      <c r="M154" s="129">
        <f t="shared" si="86"/>
        <v>0</v>
      </c>
      <c r="N154" s="129">
        <f t="shared" si="87"/>
        <v>0</v>
      </c>
      <c r="O154" s="94">
        <v>1</v>
      </c>
      <c r="P154" s="130"/>
      <c r="Q154" s="121">
        <v>0.18</v>
      </c>
      <c r="R154" s="129">
        <f t="shared" si="88"/>
        <v>0</v>
      </c>
      <c r="S154" s="129">
        <f t="shared" si="89"/>
        <v>0</v>
      </c>
    </row>
    <row r="155" spans="1:19" ht="48.75" customHeight="1">
      <c r="A155" s="213"/>
      <c r="B155" s="213"/>
      <c r="C155" s="43" t="s">
        <v>105</v>
      </c>
      <c r="D155" s="32" t="s">
        <v>4</v>
      </c>
      <c r="E155" s="94">
        <v>1</v>
      </c>
      <c r="F155" s="130"/>
      <c r="G155" s="121">
        <v>0.18</v>
      </c>
      <c r="H155" s="129">
        <f t="shared" si="84"/>
        <v>0</v>
      </c>
      <c r="I155" s="129">
        <f t="shared" si="85"/>
        <v>0</v>
      </c>
      <c r="J155" s="94">
        <v>1</v>
      </c>
      <c r="K155" s="130"/>
      <c r="L155" s="121">
        <v>0.18</v>
      </c>
      <c r="M155" s="129">
        <f t="shared" si="86"/>
        <v>0</v>
      </c>
      <c r="N155" s="129">
        <f t="shared" si="87"/>
        <v>0</v>
      </c>
      <c r="O155" s="94">
        <v>25</v>
      </c>
      <c r="P155" s="130"/>
      <c r="Q155" s="121">
        <v>0.18</v>
      </c>
      <c r="R155" s="129">
        <f t="shared" si="88"/>
        <v>0</v>
      </c>
      <c r="S155" s="129">
        <f t="shared" si="89"/>
        <v>0</v>
      </c>
    </row>
    <row r="156" spans="1:19" ht="46.5" customHeight="1">
      <c r="A156" s="213"/>
      <c r="B156" s="213"/>
      <c r="C156" s="43" t="s">
        <v>106</v>
      </c>
      <c r="D156" s="32" t="s">
        <v>4</v>
      </c>
      <c r="E156" s="94">
        <v>1</v>
      </c>
      <c r="F156" s="130"/>
      <c r="G156" s="121">
        <v>0.18</v>
      </c>
      <c r="H156" s="129">
        <f t="shared" si="84"/>
        <v>0</v>
      </c>
      <c r="I156" s="129">
        <f t="shared" si="85"/>
        <v>0</v>
      </c>
      <c r="J156" s="94">
        <v>1</v>
      </c>
      <c r="K156" s="130"/>
      <c r="L156" s="121">
        <v>0.18</v>
      </c>
      <c r="M156" s="129">
        <f t="shared" si="86"/>
        <v>0</v>
      </c>
      <c r="N156" s="129">
        <f t="shared" si="87"/>
        <v>0</v>
      </c>
      <c r="O156" s="94">
        <v>25</v>
      </c>
      <c r="P156" s="130"/>
      <c r="Q156" s="121">
        <v>0.18</v>
      </c>
      <c r="R156" s="129">
        <f t="shared" si="88"/>
        <v>0</v>
      </c>
      <c r="S156" s="129">
        <f t="shared" si="89"/>
        <v>0</v>
      </c>
    </row>
    <row r="157" spans="1:19" ht="44.25" customHeight="1">
      <c r="A157" s="213"/>
      <c r="B157" s="213"/>
      <c r="C157" s="43" t="s">
        <v>107</v>
      </c>
      <c r="D157" s="32" t="s">
        <v>4</v>
      </c>
      <c r="E157" s="94">
        <v>1</v>
      </c>
      <c r="F157" s="130"/>
      <c r="G157" s="121">
        <v>0.18</v>
      </c>
      <c r="H157" s="129">
        <f t="shared" si="84"/>
        <v>0</v>
      </c>
      <c r="I157" s="129">
        <f t="shared" si="85"/>
        <v>0</v>
      </c>
      <c r="J157" s="94">
        <v>1</v>
      </c>
      <c r="K157" s="130"/>
      <c r="L157" s="121">
        <v>0.18</v>
      </c>
      <c r="M157" s="129">
        <f t="shared" si="86"/>
        <v>0</v>
      </c>
      <c r="N157" s="129">
        <f t="shared" si="87"/>
        <v>0</v>
      </c>
      <c r="O157" s="94">
        <v>25</v>
      </c>
      <c r="P157" s="130"/>
      <c r="Q157" s="121">
        <v>0.18</v>
      </c>
      <c r="R157" s="129">
        <f t="shared" si="88"/>
        <v>0</v>
      </c>
      <c r="S157" s="129">
        <f t="shared" si="89"/>
        <v>0</v>
      </c>
    </row>
    <row r="158" spans="1:19" ht="30" customHeight="1">
      <c r="A158" s="213"/>
      <c r="B158" s="213"/>
      <c r="C158" s="43" t="s">
        <v>108</v>
      </c>
      <c r="D158" s="32" t="s">
        <v>4</v>
      </c>
      <c r="E158" s="94">
        <v>5</v>
      </c>
      <c r="F158" s="130"/>
      <c r="G158" s="121">
        <v>0.18</v>
      </c>
      <c r="H158" s="129">
        <f t="shared" si="84"/>
        <v>0</v>
      </c>
      <c r="I158" s="129">
        <f t="shared" si="85"/>
        <v>0</v>
      </c>
      <c r="J158" s="94">
        <v>5</v>
      </c>
      <c r="K158" s="130"/>
      <c r="L158" s="121">
        <v>0.18</v>
      </c>
      <c r="M158" s="129">
        <f t="shared" si="86"/>
        <v>0</v>
      </c>
      <c r="N158" s="129">
        <f t="shared" si="87"/>
        <v>0</v>
      </c>
      <c r="O158" s="94">
        <v>50</v>
      </c>
      <c r="P158" s="130"/>
      <c r="Q158" s="121">
        <v>0.18</v>
      </c>
      <c r="R158" s="129">
        <f t="shared" si="88"/>
        <v>0</v>
      </c>
      <c r="S158" s="129">
        <f t="shared" si="89"/>
        <v>0</v>
      </c>
    </row>
    <row r="159" spans="1:19" ht="30" customHeight="1">
      <c r="A159" s="213"/>
      <c r="B159" s="213"/>
      <c r="C159" s="43" t="s">
        <v>109</v>
      </c>
      <c r="D159" s="32" t="s">
        <v>94</v>
      </c>
      <c r="E159" s="94">
        <v>200</v>
      </c>
      <c r="F159" s="130"/>
      <c r="G159" s="121">
        <v>0.18</v>
      </c>
      <c r="H159" s="129">
        <f t="shared" si="84"/>
        <v>0</v>
      </c>
      <c r="I159" s="129">
        <f t="shared" si="85"/>
        <v>0</v>
      </c>
      <c r="J159" s="94">
        <v>200</v>
      </c>
      <c r="K159" s="130"/>
      <c r="L159" s="121">
        <v>0.18</v>
      </c>
      <c r="M159" s="129">
        <f t="shared" si="86"/>
        <v>0</v>
      </c>
      <c r="N159" s="129">
        <f t="shared" si="87"/>
        <v>0</v>
      </c>
      <c r="O159" s="94">
        <v>200</v>
      </c>
      <c r="P159" s="130"/>
      <c r="Q159" s="121">
        <v>0.18</v>
      </c>
      <c r="R159" s="129">
        <f t="shared" si="88"/>
        <v>0</v>
      </c>
      <c r="S159" s="129">
        <f t="shared" si="89"/>
        <v>0</v>
      </c>
    </row>
    <row r="160" spans="1:19" ht="30" customHeight="1">
      <c r="A160" s="213"/>
      <c r="B160" s="213"/>
      <c r="C160" s="43" t="s">
        <v>110</v>
      </c>
      <c r="D160" s="32" t="s">
        <v>94</v>
      </c>
      <c r="E160" s="94">
        <v>100</v>
      </c>
      <c r="F160" s="130"/>
      <c r="G160" s="121">
        <v>0.18</v>
      </c>
      <c r="H160" s="129">
        <f t="shared" si="84"/>
        <v>0</v>
      </c>
      <c r="I160" s="129">
        <f t="shared" si="85"/>
        <v>0</v>
      </c>
      <c r="J160" s="94">
        <v>100</v>
      </c>
      <c r="K160" s="130"/>
      <c r="L160" s="121">
        <v>0.18</v>
      </c>
      <c r="M160" s="129">
        <f t="shared" si="86"/>
        <v>0</v>
      </c>
      <c r="N160" s="129">
        <f t="shared" si="87"/>
        <v>0</v>
      </c>
      <c r="O160" s="94">
        <v>100</v>
      </c>
      <c r="P160" s="130"/>
      <c r="Q160" s="121">
        <v>0.18</v>
      </c>
      <c r="R160" s="129">
        <f t="shared" si="88"/>
        <v>0</v>
      </c>
      <c r="S160" s="129">
        <f t="shared" si="89"/>
        <v>0</v>
      </c>
    </row>
    <row r="161" spans="1:19" ht="30" customHeight="1">
      <c r="A161" s="213"/>
      <c r="B161" s="213"/>
      <c r="C161" s="30" t="s">
        <v>32</v>
      </c>
      <c r="D161" s="25"/>
      <c r="E161" s="94"/>
      <c r="F161" s="130"/>
      <c r="G161" s="132"/>
      <c r="H161" s="133"/>
      <c r="I161" s="133"/>
      <c r="J161" s="94"/>
      <c r="K161" s="130"/>
      <c r="L161" s="132"/>
      <c r="M161" s="133"/>
      <c r="N161" s="133"/>
      <c r="O161" s="94"/>
      <c r="P161" s="130"/>
      <c r="Q161" s="132"/>
      <c r="R161" s="133"/>
      <c r="S161" s="133"/>
    </row>
    <row r="162" spans="1:19" ht="30" customHeight="1">
      <c r="A162" s="213"/>
      <c r="B162" s="213"/>
      <c r="C162" s="44" t="s">
        <v>125</v>
      </c>
      <c r="D162" s="25" t="s">
        <v>11</v>
      </c>
      <c r="E162" s="94">
        <v>5</v>
      </c>
      <c r="F162" s="130"/>
      <c r="G162" s="121">
        <v>0.18</v>
      </c>
      <c r="H162" s="129">
        <f t="shared" ref="H162:H165" si="90">F162*(100%+G162)</f>
        <v>0</v>
      </c>
      <c r="I162" s="129">
        <f t="shared" ref="I162:I165" si="91">E162*H162</f>
        <v>0</v>
      </c>
      <c r="J162" s="94">
        <v>5</v>
      </c>
      <c r="K162" s="130"/>
      <c r="L162" s="121">
        <v>0.18</v>
      </c>
      <c r="M162" s="129">
        <f t="shared" ref="M162:M165" si="92">K162*(100%+L162)</f>
        <v>0</v>
      </c>
      <c r="N162" s="129">
        <f t="shared" ref="N162:N165" si="93">J162*M162</f>
        <v>0</v>
      </c>
      <c r="O162" s="94">
        <v>5</v>
      </c>
      <c r="P162" s="130"/>
      <c r="Q162" s="121">
        <v>0.18</v>
      </c>
      <c r="R162" s="129">
        <f t="shared" ref="R162:R165" si="94">P162*(100%+Q162)</f>
        <v>0</v>
      </c>
      <c r="S162" s="129">
        <f t="shared" ref="S162:S165" si="95">O162*R162</f>
        <v>0</v>
      </c>
    </row>
    <row r="163" spans="1:19" ht="30" customHeight="1">
      <c r="A163" s="213"/>
      <c r="B163" s="213"/>
      <c r="C163" s="45" t="s">
        <v>126</v>
      </c>
      <c r="D163" s="25" t="s">
        <v>13</v>
      </c>
      <c r="E163" s="94">
        <v>1</v>
      </c>
      <c r="F163" s="130"/>
      <c r="G163" s="121">
        <v>0.18</v>
      </c>
      <c r="H163" s="129">
        <f t="shared" si="90"/>
        <v>0</v>
      </c>
      <c r="I163" s="129">
        <f t="shared" si="91"/>
        <v>0</v>
      </c>
      <c r="J163" s="94">
        <v>1</v>
      </c>
      <c r="K163" s="130"/>
      <c r="L163" s="121">
        <v>0.18</v>
      </c>
      <c r="M163" s="129">
        <f t="shared" si="92"/>
        <v>0</v>
      </c>
      <c r="N163" s="129">
        <f t="shared" si="93"/>
        <v>0</v>
      </c>
      <c r="O163" s="94">
        <v>1</v>
      </c>
      <c r="P163" s="130"/>
      <c r="Q163" s="121">
        <v>0.18</v>
      </c>
      <c r="R163" s="129">
        <f t="shared" si="94"/>
        <v>0</v>
      </c>
      <c r="S163" s="129">
        <f t="shared" si="95"/>
        <v>0</v>
      </c>
    </row>
    <row r="164" spans="1:19" ht="79.5" customHeight="1">
      <c r="A164" s="213"/>
      <c r="B164" s="213"/>
      <c r="C164" s="44" t="s">
        <v>111</v>
      </c>
      <c r="D164" s="25" t="s">
        <v>113</v>
      </c>
      <c r="E164" s="94">
        <v>5</v>
      </c>
      <c r="F164" s="130"/>
      <c r="G164" s="121">
        <v>0.18</v>
      </c>
      <c r="H164" s="129">
        <f t="shared" si="90"/>
        <v>0</v>
      </c>
      <c r="I164" s="129">
        <f t="shared" si="91"/>
        <v>0</v>
      </c>
      <c r="J164" s="94">
        <v>5</v>
      </c>
      <c r="K164" s="130"/>
      <c r="L164" s="121">
        <v>0.18</v>
      </c>
      <c r="M164" s="129">
        <f t="shared" si="92"/>
        <v>0</v>
      </c>
      <c r="N164" s="129">
        <f t="shared" si="93"/>
        <v>0</v>
      </c>
      <c r="O164" s="94">
        <v>5</v>
      </c>
      <c r="P164" s="130"/>
      <c r="Q164" s="121">
        <v>0.18</v>
      </c>
      <c r="R164" s="129">
        <f t="shared" si="94"/>
        <v>0</v>
      </c>
      <c r="S164" s="129">
        <f t="shared" si="95"/>
        <v>0</v>
      </c>
    </row>
    <row r="165" spans="1:19" ht="96.75" customHeight="1">
      <c r="A165" s="213"/>
      <c r="B165" s="213"/>
      <c r="C165" s="44" t="s">
        <v>112</v>
      </c>
      <c r="D165" s="25" t="s">
        <v>113</v>
      </c>
      <c r="E165" s="94">
        <v>5</v>
      </c>
      <c r="F165" s="130"/>
      <c r="G165" s="121">
        <v>0.18</v>
      </c>
      <c r="H165" s="129">
        <f t="shared" si="90"/>
        <v>0</v>
      </c>
      <c r="I165" s="129">
        <f t="shared" si="91"/>
        <v>0</v>
      </c>
      <c r="J165" s="94">
        <v>5</v>
      </c>
      <c r="K165" s="130"/>
      <c r="L165" s="121">
        <v>0.18</v>
      </c>
      <c r="M165" s="129">
        <f t="shared" si="92"/>
        <v>0</v>
      </c>
      <c r="N165" s="129">
        <f t="shared" si="93"/>
        <v>0</v>
      </c>
      <c r="O165" s="94">
        <v>5</v>
      </c>
      <c r="P165" s="130"/>
      <c r="Q165" s="121">
        <v>0.18</v>
      </c>
      <c r="R165" s="129">
        <f t="shared" si="94"/>
        <v>0</v>
      </c>
      <c r="S165" s="129">
        <f t="shared" si="95"/>
        <v>0</v>
      </c>
    </row>
    <row r="166" spans="1:19" ht="30" customHeight="1">
      <c r="A166" s="214"/>
      <c r="B166" s="214"/>
      <c r="C166" s="33" t="s">
        <v>66</v>
      </c>
      <c r="D166" s="60"/>
      <c r="E166" s="225">
        <f>SUM(I98:I165)</f>
        <v>0</v>
      </c>
      <c r="F166" s="226"/>
      <c r="G166" s="226"/>
      <c r="H166" s="226"/>
      <c r="I166" s="226"/>
      <c r="J166" s="225">
        <f>SUM(N98:N165)</f>
        <v>0</v>
      </c>
      <c r="K166" s="226"/>
      <c r="L166" s="226"/>
      <c r="M166" s="226"/>
      <c r="N166" s="226"/>
      <c r="O166" s="225">
        <f>SUM(S98:S165)</f>
        <v>0</v>
      </c>
      <c r="P166" s="226"/>
      <c r="Q166" s="226"/>
      <c r="R166" s="226"/>
      <c r="S166" s="226"/>
    </row>
    <row r="167" spans="1:19" ht="35.1" customHeight="1">
      <c r="A167" s="29" t="s">
        <v>1</v>
      </c>
      <c r="B167" s="29"/>
      <c r="C167" s="28" t="s">
        <v>54</v>
      </c>
      <c r="D167" s="26"/>
      <c r="E167" s="51" t="s">
        <v>33</v>
      </c>
      <c r="F167" s="104" t="s">
        <v>44</v>
      </c>
      <c r="G167" s="78" t="s">
        <v>45</v>
      </c>
      <c r="H167" s="85" t="s">
        <v>46</v>
      </c>
      <c r="I167" s="85" t="s">
        <v>47</v>
      </c>
      <c r="J167" s="51" t="s">
        <v>33</v>
      </c>
      <c r="K167" s="104" t="s">
        <v>44</v>
      </c>
      <c r="L167" s="78" t="s">
        <v>45</v>
      </c>
      <c r="M167" s="85" t="s">
        <v>46</v>
      </c>
      <c r="N167" s="85" t="s">
        <v>47</v>
      </c>
      <c r="O167" s="51" t="s">
        <v>33</v>
      </c>
      <c r="P167" s="104" t="s">
        <v>44</v>
      </c>
      <c r="Q167" s="78" t="s">
        <v>45</v>
      </c>
      <c r="R167" s="85" t="s">
        <v>46</v>
      </c>
      <c r="S167" s="85" t="s">
        <v>47</v>
      </c>
    </row>
    <row r="168" spans="1:19" ht="35.1" customHeight="1">
      <c r="A168" s="212">
        <v>1</v>
      </c>
      <c r="B168" s="212" t="s">
        <v>135</v>
      </c>
      <c r="C168" s="35" t="s">
        <v>73</v>
      </c>
      <c r="D168" s="24" t="s">
        <v>4</v>
      </c>
      <c r="E168" s="131">
        <v>12</v>
      </c>
      <c r="F168" s="122"/>
      <c r="G168" s="121">
        <v>0.18</v>
      </c>
      <c r="H168" s="129">
        <f t="shared" ref="H168:H175" si="96">F168*(100%+G168)</f>
        <v>0</v>
      </c>
      <c r="I168" s="129">
        <f t="shared" ref="I168:I175" si="97">E168*H168</f>
        <v>0</v>
      </c>
      <c r="J168" s="131">
        <v>12</v>
      </c>
      <c r="K168" s="122"/>
      <c r="L168" s="121">
        <v>0.18</v>
      </c>
      <c r="M168" s="129">
        <f t="shared" ref="M168:M175" si="98">K168*(100%+L168)</f>
        <v>0</v>
      </c>
      <c r="N168" s="129">
        <f t="shared" ref="N168:N175" si="99">J168*M168</f>
        <v>0</v>
      </c>
      <c r="O168" s="131">
        <v>12</v>
      </c>
      <c r="P168" s="122"/>
      <c r="Q168" s="121">
        <v>0.18</v>
      </c>
      <c r="R168" s="129">
        <f t="shared" ref="R168:R175" si="100">P168*(100%+Q168)</f>
        <v>0</v>
      </c>
      <c r="S168" s="129">
        <f t="shared" ref="S168:S175" si="101">O168*R168</f>
        <v>0</v>
      </c>
    </row>
    <row r="169" spans="1:19" ht="35.1" customHeight="1">
      <c r="A169" s="213"/>
      <c r="B169" s="213"/>
      <c r="C169" s="36" t="s">
        <v>75</v>
      </c>
      <c r="D169" s="24" t="s">
        <v>4</v>
      </c>
      <c r="E169" s="131">
        <f>12*5</f>
        <v>60</v>
      </c>
      <c r="F169" s="122"/>
      <c r="G169" s="121">
        <v>0.18</v>
      </c>
      <c r="H169" s="129">
        <f t="shared" si="96"/>
        <v>0</v>
      </c>
      <c r="I169" s="129">
        <f t="shared" si="97"/>
        <v>0</v>
      </c>
      <c r="J169" s="131">
        <f>12*5</f>
        <v>60</v>
      </c>
      <c r="K169" s="122"/>
      <c r="L169" s="121">
        <v>0.18</v>
      </c>
      <c r="M169" s="129">
        <f t="shared" si="98"/>
        <v>0</v>
      </c>
      <c r="N169" s="129">
        <f t="shared" si="99"/>
        <v>0</v>
      </c>
      <c r="O169" s="131">
        <f>12*5</f>
        <v>60</v>
      </c>
      <c r="P169" s="122"/>
      <c r="Q169" s="121">
        <v>0.18</v>
      </c>
      <c r="R169" s="129">
        <f t="shared" si="100"/>
        <v>0</v>
      </c>
      <c r="S169" s="129">
        <f t="shared" si="101"/>
        <v>0</v>
      </c>
    </row>
    <row r="170" spans="1:19" ht="35.1" customHeight="1">
      <c r="A170" s="213"/>
      <c r="B170" s="213"/>
      <c r="C170" s="36" t="s">
        <v>74</v>
      </c>
      <c r="D170" s="24" t="s">
        <v>8</v>
      </c>
      <c r="E170" s="131">
        <f>12*3</f>
        <v>36</v>
      </c>
      <c r="F170" s="122"/>
      <c r="G170" s="121">
        <v>0.05</v>
      </c>
      <c r="H170" s="129">
        <f t="shared" si="96"/>
        <v>0</v>
      </c>
      <c r="I170" s="129">
        <f t="shared" si="97"/>
        <v>0</v>
      </c>
      <c r="J170" s="131">
        <f>12*2</f>
        <v>24</v>
      </c>
      <c r="K170" s="122"/>
      <c r="L170" s="121">
        <v>0.05</v>
      </c>
      <c r="M170" s="129">
        <f t="shared" si="98"/>
        <v>0</v>
      </c>
      <c r="N170" s="129">
        <f t="shared" si="99"/>
        <v>0</v>
      </c>
      <c r="O170" s="31">
        <v>1</v>
      </c>
      <c r="P170" s="122"/>
      <c r="Q170" s="121">
        <v>0.05</v>
      </c>
      <c r="R170" s="129">
        <f t="shared" si="100"/>
        <v>0</v>
      </c>
      <c r="S170" s="129">
        <f t="shared" si="101"/>
        <v>0</v>
      </c>
    </row>
    <row r="171" spans="1:19" ht="35.1" customHeight="1">
      <c r="A171" s="213"/>
      <c r="B171" s="213"/>
      <c r="C171" s="36" t="s">
        <v>240</v>
      </c>
      <c r="D171" s="24" t="s">
        <v>8</v>
      </c>
      <c r="E171" s="131">
        <f>12*2</f>
        <v>24</v>
      </c>
      <c r="F171" s="122"/>
      <c r="G171" s="121">
        <v>0.05</v>
      </c>
      <c r="H171" s="129">
        <f t="shared" si="96"/>
        <v>0</v>
      </c>
      <c r="I171" s="129">
        <f t="shared" si="97"/>
        <v>0</v>
      </c>
      <c r="J171" s="131">
        <f>12*3</f>
        <v>36</v>
      </c>
      <c r="K171" s="122"/>
      <c r="L171" s="121">
        <v>0.05</v>
      </c>
      <c r="M171" s="129">
        <f t="shared" si="98"/>
        <v>0</v>
      </c>
      <c r="N171" s="129">
        <f t="shared" si="99"/>
        <v>0</v>
      </c>
      <c r="O171" s="131">
        <v>60</v>
      </c>
      <c r="P171" s="122"/>
      <c r="Q171" s="121">
        <v>0.05</v>
      </c>
      <c r="R171" s="129">
        <f t="shared" si="100"/>
        <v>0</v>
      </c>
      <c r="S171" s="129">
        <f t="shared" si="101"/>
        <v>0</v>
      </c>
    </row>
    <row r="172" spans="1:19" ht="35.1" customHeight="1">
      <c r="A172" s="213"/>
      <c r="B172" s="213"/>
      <c r="C172" s="36" t="s">
        <v>55</v>
      </c>
      <c r="D172" s="24" t="s">
        <v>8</v>
      </c>
      <c r="E172" s="131">
        <f>12*5</f>
        <v>60</v>
      </c>
      <c r="F172" s="122"/>
      <c r="G172" s="121">
        <v>0.05</v>
      </c>
      <c r="H172" s="129">
        <f t="shared" si="96"/>
        <v>0</v>
      </c>
      <c r="I172" s="129">
        <f t="shared" si="97"/>
        <v>0</v>
      </c>
      <c r="J172" s="131">
        <f>12*5</f>
        <v>60</v>
      </c>
      <c r="K172" s="122"/>
      <c r="L172" s="121">
        <v>0.05</v>
      </c>
      <c r="M172" s="129">
        <f t="shared" si="98"/>
        <v>0</v>
      </c>
      <c r="N172" s="129">
        <f t="shared" si="99"/>
        <v>0</v>
      </c>
      <c r="O172" s="131">
        <f>12*5</f>
        <v>60</v>
      </c>
      <c r="P172" s="122"/>
      <c r="Q172" s="121">
        <v>0.05</v>
      </c>
      <c r="R172" s="129">
        <f t="shared" si="100"/>
        <v>0</v>
      </c>
      <c r="S172" s="129">
        <f t="shared" si="101"/>
        <v>0</v>
      </c>
    </row>
    <row r="173" spans="1:19" ht="35.1" customHeight="1">
      <c r="A173" s="213"/>
      <c r="B173" s="213"/>
      <c r="C173" s="36" t="s">
        <v>56</v>
      </c>
      <c r="D173" s="24" t="s">
        <v>8</v>
      </c>
      <c r="E173" s="31">
        <v>1</v>
      </c>
      <c r="F173" s="122"/>
      <c r="G173" s="121">
        <v>0.05</v>
      </c>
      <c r="H173" s="129">
        <f t="shared" si="96"/>
        <v>0</v>
      </c>
      <c r="I173" s="129">
        <f t="shared" si="97"/>
        <v>0</v>
      </c>
      <c r="J173" s="31">
        <v>1</v>
      </c>
      <c r="K173" s="122"/>
      <c r="L173" s="121">
        <v>0.05</v>
      </c>
      <c r="M173" s="129">
        <f t="shared" si="98"/>
        <v>0</v>
      </c>
      <c r="N173" s="129">
        <f t="shared" si="99"/>
        <v>0</v>
      </c>
      <c r="O173" s="31">
        <v>1</v>
      </c>
      <c r="P173" s="122"/>
      <c r="Q173" s="121">
        <v>0.05</v>
      </c>
      <c r="R173" s="129">
        <f t="shared" si="100"/>
        <v>0</v>
      </c>
      <c r="S173" s="129">
        <f t="shared" si="101"/>
        <v>0</v>
      </c>
    </row>
    <row r="174" spans="1:19" ht="35.1" customHeight="1">
      <c r="A174" s="213"/>
      <c r="B174" s="213"/>
      <c r="C174" s="36" t="s">
        <v>241</v>
      </c>
      <c r="D174" s="24" t="s">
        <v>8</v>
      </c>
      <c r="E174" s="131">
        <f>12*2</f>
        <v>24</v>
      </c>
      <c r="F174" s="122"/>
      <c r="G174" s="121">
        <v>0.05</v>
      </c>
      <c r="H174" s="129">
        <f t="shared" si="96"/>
        <v>0</v>
      </c>
      <c r="I174" s="129">
        <f t="shared" si="97"/>
        <v>0</v>
      </c>
      <c r="J174" s="131">
        <f>12*2</f>
        <v>24</v>
      </c>
      <c r="K174" s="122"/>
      <c r="L174" s="121">
        <v>0.05</v>
      </c>
      <c r="M174" s="129">
        <f t="shared" si="98"/>
        <v>0</v>
      </c>
      <c r="N174" s="129">
        <f t="shared" si="99"/>
        <v>0</v>
      </c>
      <c r="O174" s="131">
        <f>12*2</f>
        <v>24</v>
      </c>
      <c r="P174" s="122"/>
      <c r="Q174" s="121">
        <v>0.05</v>
      </c>
      <c r="R174" s="129">
        <f t="shared" si="100"/>
        <v>0</v>
      </c>
      <c r="S174" s="129">
        <f t="shared" si="101"/>
        <v>0</v>
      </c>
    </row>
    <row r="175" spans="1:19" ht="35.1" customHeight="1">
      <c r="A175" s="213"/>
      <c r="B175" s="213"/>
      <c r="C175" s="36" t="s">
        <v>57</v>
      </c>
      <c r="D175" s="24" t="s">
        <v>8</v>
      </c>
      <c r="E175" s="131">
        <f>12*3</f>
        <v>36</v>
      </c>
      <c r="F175" s="122"/>
      <c r="G175" s="121">
        <v>0.05</v>
      </c>
      <c r="H175" s="129">
        <f t="shared" si="96"/>
        <v>0</v>
      </c>
      <c r="I175" s="129">
        <f t="shared" si="97"/>
        <v>0</v>
      </c>
      <c r="J175" s="131">
        <f>12*3</f>
        <v>36</v>
      </c>
      <c r="K175" s="122"/>
      <c r="L175" s="121">
        <v>0.05</v>
      </c>
      <c r="M175" s="129">
        <f t="shared" si="98"/>
        <v>0</v>
      </c>
      <c r="N175" s="129">
        <f t="shared" si="99"/>
        <v>0</v>
      </c>
      <c r="O175" s="131">
        <f>12*3</f>
        <v>36</v>
      </c>
      <c r="P175" s="122"/>
      <c r="Q175" s="121">
        <v>0.05</v>
      </c>
      <c r="R175" s="129">
        <f t="shared" si="100"/>
        <v>0</v>
      </c>
      <c r="S175" s="129">
        <f t="shared" si="101"/>
        <v>0</v>
      </c>
    </row>
    <row r="176" spans="1:19" ht="35.1" customHeight="1">
      <c r="A176" s="213"/>
      <c r="B176" s="213"/>
      <c r="C176" s="33" t="s">
        <v>64</v>
      </c>
      <c r="D176" s="60"/>
      <c r="E176" s="204">
        <f>SUM(I168:I175)</f>
        <v>0</v>
      </c>
      <c r="F176" s="205"/>
      <c r="G176" s="205"/>
      <c r="H176" s="205"/>
      <c r="I176" s="206">
        <f>SUM(I168:I175)</f>
        <v>0</v>
      </c>
      <c r="J176" s="204">
        <f>SUM(N168:N175)</f>
        <v>0</v>
      </c>
      <c r="K176" s="205"/>
      <c r="L176" s="205"/>
      <c r="M176" s="205"/>
      <c r="N176" s="206">
        <f>SUM(N168:N175)</f>
        <v>0</v>
      </c>
      <c r="O176" s="204">
        <f>SUM(S168:S175)</f>
        <v>0</v>
      </c>
      <c r="P176" s="205"/>
      <c r="Q176" s="205"/>
      <c r="R176" s="205"/>
      <c r="S176" s="206">
        <f>SUM(S168:S175)</f>
        <v>0</v>
      </c>
    </row>
    <row r="177" spans="1:19" ht="30" customHeight="1">
      <c r="A177" s="213">
        <v>2</v>
      </c>
      <c r="B177" s="213"/>
      <c r="C177" s="37" t="s">
        <v>114</v>
      </c>
      <c r="D177" s="24"/>
      <c r="E177" s="131"/>
      <c r="F177" s="130"/>
      <c r="G177" s="132"/>
      <c r="H177" s="133"/>
      <c r="I177" s="133"/>
      <c r="J177" s="131"/>
      <c r="K177" s="130"/>
      <c r="L177" s="132"/>
      <c r="M177" s="133"/>
      <c r="N177" s="133"/>
      <c r="O177" s="131"/>
      <c r="P177" s="130"/>
      <c r="Q177" s="132"/>
      <c r="R177" s="133"/>
      <c r="S177" s="133"/>
    </row>
    <row r="178" spans="1:19" ht="30" customHeight="1">
      <c r="A178" s="213"/>
      <c r="B178" s="213"/>
      <c r="C178" s="38" t="s">
        <v>37</v>
      </c>
      <c r="D178" s="24" t="s">
        <v>8</v>
      </c>
      <c r="E178" s="134">
        <v>10</v>
      </c>
      <c r="F178" s="130"/>
      <c r="G178" s="121">
        <v>0.18</v>
      </c>
      <c r="H178" s="129">
        <f t="shared" ref="H178:H180" si="102">F178*(100%+G178)</f>
        <v>0</v>
      </c>
      <c r="I178" s="129">
        <f t="shared" ref="I178:I180" si="103">E178*H178</f>
        <v>0</v>
      </c>
      <c r="J178" s="134">
        <v>10</v>
      </c>
      <c r="K178" s="130"/>
      <c r="L178" s="121">
        <v>0.18</v>
      </c>
      <c r="M178" s="129">
        <f t="shared" ref="M178:M180" si="104">K178*(100%+L178)</f>
        <v>0</v>
      </c>
      <c r="N178" s="129">
        <f t="shared" ref="N178:N180" si="105">J178*M178</f>
        <v>0</v>
      </c>
      <c r="O178" s="134">
        <v>10</v>
      </c>
      <c r="P178" s="130"/>
      <c r="Q178" s="121">
        <v>0.18</v>
      </c>
      <c r="R178" s="129">
        <f t="shared" ref="R178:R180" si="106">P178*(100%+Q178)</f>
        <v>0</v>
      </c>
      <c r="S178" s="129">
        <f t="shared" ref="S178:S180" si="107">O178*R178</f>
        <v>0</v>
      </c>
    </row>
    <row r="179" spans="1:19" ht="30" customHeight="1">
      <c r="A179" s="213"/>
      <c r="B179" s="213"/>
      <c r="C179" s="38" t="s">
        <v>38</v>
      </c>
      <c r="D179" s="24" t="s">
        <v>8</v>
      </c>
      <c r="E179" s="134">
        <v>5</v>
      </c>
      <c r="F179" s="130"/>
      <c r="G179" s="121">
        <v>0.18</v>
      </c>
      <c r="H179" s="129">
        <f t="shared" si="102"/>
        <v>0</v>
      </c>
      <c r="I179" s="129">
        <f t="shared" si="103"/>
        <v>0</v>
      </c>
      <c r="J179" s="134">
        <v>5</v>
      </c>
      <c r="K179" s="130"/>
      <c r="L179" s="121">
        <v>0.18</v>
      </c>
      <c r="M179" s="129">
        <f t="shared" si="104"/>
        <v>0</v>
      </c>
      <c r="N179" s="129">
        <f t="shared" si="105"/>
        <v>0</v>
      </c>
      <c r="O179" s="134">
        <v>5</v>
      </c>
      <c r="P179" s="130"/>
      <c r="Q179" s="121">
        <v>0.18</v>
      </c>
      <c r="R179" s="129">
        <f t="shared" si="106"/>
        <v>0</v>
      </c>
      <c r="S179" s="129">
        <f t="shared" si="107"/>
        <v>0</v>
      </c>
    </row>
    <row r="180" spans="1:19" ht="30" customHeight="1">
      <c r="A180" s="213"/>
      <c r="B180" s="213"/>
      <c r="C180" s="38" t="s">
        <v>39</v>
      </c>
      <c r="D180" s="24" t="s">
        <v>8</v>
      </c>
      <c r="E180" s="134">
        <v>3</v>
      </c>
      <c r="F180" s="130"/>
      <c r="G180" s="121">
        <v>0.18</v>
      </c>
      <c r="H180" s="129">
        <f t="shared" si="102"/>
        <v>0</v>
      </c>
      <c r="I180" s="129">
        <f t="shared" si="103"/>
        <v>0</v>
      </c>
      <c r="J180" s="134">
        <v>3</v>
      </c>
      <c r="K180" s="130"/>
      <c r="L180" s="121">
        <v>0.18</v>
      </c>
      <c r="M180" s="129">
        <f t="shared" si="104"/>
        <v>0</v>
      </c>
      <c r="N180" s="129">
        <f t="shared" si="105"/>
        <v>0</v>
      </c>
      <c r="O180" s="134">
        <v>3</v>
      </c>
      <c r="P180" s="130"/>
      <c r="Q180" s="121">
        <v>0.18</v>
      </c>
      <c r="R180" s="129">
        <f t="shared" si="106"/>
        <v>0</v>
      </c>
      <c r="S180" s="129">
        <f t="shared" si="107"/>
        <v>0</v>
      </c>
    </row>
    <row r="181" spans="1:19" ht="30" customHeight="1">
      <c r="A181" s="213"/>
      <c r="B181" s="213"/>
      <c r="C181" s="40" t="s">
        <v>115</v>
      </c>
      <c r="D181" s="24"/>
      <c r="E181" s="134"/>
      <c r="F181" s="130"/>
      <c r="G181" s="132"/>
      <c r="H181" s="133"/>
      <c r="I181" s="133"/>
      <c r="J181" s="134"/>
      <c r="K181" s="130"/>
      <c r="L181" s="132"/>
      <c r="M181" s="133"/>
      <c r="N181" s="133"/>
      <c r="O181" s="134"/>
      <c r="P181" s="130"/>
      <c r="Q181" s="132"/>
      <c r="R181" s="133"/>
      <c r="S181" s="133"/>
    </row>
    <row r="182" spans="1:19" ht="30" customHeight="1">
      <c r="A182" s="213"/>
      <c r="B182" s="213"/>
      <c r="C182" s="41" t="s">
        <v>37</v>
      </c>
      <c r="D182" s="24" t="s">
        <v>8</v>
      </c>
      <c r="E182" s="134">
        <v>20</v>
      </c>
      <c r="F182" s="130"/>
      <c r="G182" s="121">
        <v>0.18</v>
      </c>
      <c r="H182" s="129">
        <f t="shared" ref="H182:H184" si="108">F182*(100%+G182)</f>
        <v>0</v>
      </c>
      <c r="I182" s="129">
        <f t="shared" ref="I182:I184" si="109">E182*H182</f>
        <v>0</v>
      </c>
      <c r="J182" s="134">
        <v>20</v>
      </c>
      <c r="K182" s="130"/>
      <c r="L182" s="121">
        <v>0.18</v>
      </c>
      <c r="M182" s="129">
        <f t="shared" ref="M182:M184" si="110">K182*(100%+L182)</f>
        <v>0</v>
      </c>
      <c r="N182" s="129">
        <f t="shared" ref="N182:N184" si="111">J182*M182</f>
        <v>0</v>
      </c>
      <c r="O182" s="134">
        <v>20</v>
      </c>
      <c r="P182" s="130"/>
      <c r="Q182" s="121">
        <v>0.18</v>
      </c>
      <c r="R182" s="129">
        <f t="shared" ref="R182:R184" si="112">P182*(100%+Q182)</f>
        <v>0</v>
      </c>
      <c r="S182" s="129">
        <f t="shared" ref="S182:S184" si="113">O182*R182</f>
        <v>0</v>
      </c>
    </row>
    <row r="183" spans="1:19" ht="30" customHeight="1">
      <c r="A183" s="213"/>
      <c r="B183" s="213"/>
      <c r="C183" s="41" t="s">
        <v>38</v>
      </c>
      <c r="D183" s="24" t="s">
        <v>8</v>
      </c>
      <c r="E183" s="134">
        <v>10</v>
      </c>
      <c r="F183" s="130"/>
      <c r="G183" s="121">
        <v>0.18</v>
      </c>
      <c r="H183" s="129">
        <f t="shared" si="108"/>
        <v>0</v>
      </c>
      <c r="I183" s="129">
        <f t="shared" si="109"/>
        <v>0</v>
      </c>
      <c r="J183" s="134">
        <v>10</v>
      </c>
      <c r="K183" s="130"/>
      <c r="L183" s="121">
        <v>0.18</v>
      </c>
      <c r="M183" s="129">
        <f t="shared" si="110"/>
        <v>0</v>
      </c>
      <c r="N183" s="129">
        <f t="shared" si="111"/>
        <v>0</v>
      </c>
      <c r="O183" s="134">
        <v>10</v>
      </c>
      <c r="P183" s="130"/>
      <c r="Q183" s="121">
        <v>0.18</v>
      </c>
      <c r="R183" s="129">
        <f t="shared" si="112"/>
        <v>0</v>
      </c>
      <c r="S183" s="129">
        <f t="shared" si="113"/>
        <v>0</v>
      </c>
    </row>
    <row r="184" spans="1:19" ht="30" customHeight="1">
      <c r="A184" s="213"/>
      <c r="B184" s="213"/>
      <c r="C184" s="41" t="s">
        <v>39</v>
      </c>
      <c r="D184" s="24" t="s">
        <v>8</v>
      </c>
      <c r="E184" s="134">
        <v>3</v>
      </c>
      <c r="F184" s="130"/>
      <c r="G184" s="121">
        <v>0.18</v>
      </c>
      <c r="H184" s="129">
        <f t="shared" si="108"/>
        <v>0</v>
      </c>
      <c r="I184" s="129">
        <f t="shared" si="109"/>
        <v>0</v>
      </c>
      <c r="J184" s="134">
        <v>3</v>
      </c>
      <c r="K184" s="130"/>
      <c r="L184" s="121">
        <v>0.18</v>
      </c>
      <c r="M184" s="129">
        <f t="shared" si="110"/>
        <v>0</v>
      </c>
      <c r="N184" s="129">
        <f t="shared" si="111"/>
        <v>0</v>
      </c>
      <c r="O184" s="134">
        <v>3</v>
      </c>
      <c r="P184" s="130"/>
      <c r="Q184" s="121">
        <v>0.18</v>
      </c>
      <c r="R184" s="129">
        <f t="shared" si="112"/>
        <v>0</v>
      </c>
      <c r="S184" s="129">
        <f t="shared" si="113"/>
        <v>0</v>
      </c>
    </row>
    <row r="185" spans="1:19" ht="30" customHeight="1">
      <c r="A185" s="213"/>
      <c r="B185" s="213"/>
      <c r="C185" s="30" t="s">
        <v>0</v>
      </c>
      <c r="D185" s="25"/>
      <c r="E185" s="94"/>
      <c r="F185" s="130"/>
      <c r="G185" s="132"/>
      <c r="H185" s="133"/>
      <c r="I185" s="133"/>
      <c r="J185" s="94"/>
      <c r="K185" s="130"/>
      <c r="L185" s="132"/>
      <c r="M185" s="133"/>
      <c r="N185" s="133"/>
      <c r="O185" s="94"/>
      <c r="P185" s="130"/>
      <c r="Q185" s="132"/>
      <c r="R185" s="133"/>
      <c r="S185" s="133"/>
    </row>
    <row r="186" spans="1:19" s="14" customFormat="1" ht="24.2" customHeight="1">
      <c r="A186" s="213"/>
      <c r="B186" s="213"/>
      <c r="C186" s="39" t="s">
        <v>58</v>
      </c>
      <c r="D186" s="13" t="s">
        <v>8</v>
      </c>
      <c r="E186" s="135">
        <v>2</v>
      </c>
      <c r="F186" s="136"/>
      <c r="G186" s="121">
        <v>0.05</v>
      </c>
      <c r="H186" s="129">
        <f t="shared" ref="H186:H213" si="114">F186*(100%+G186)</f>
        <v>0</v>
      </c>
      <c r="I186" s="129">
        <f t="shared" ref="I186:I213" si="115">E186*H186</f>
        <v>0</v>
      </c>
      <c r="J186" s="135">
        <v>2</v>
      </c>
      <c r="K186" s="136"/>
      <c r="L186" s="121">
        <v>0.05</v>
      </c>
      <c r="M186" s="129">
        <f t="shared" ref="M186:M213" si="116">K186*(100%+L186)</f>
        <v>0</v>
      </c>
      <c r="N186" s="129">
        <f t="shared" ref="N186:N213" si="117">J186*M186</f>
        <v>0</v>
      </c>
      <c r="O186" s="135">
        <v>2</v>
      </c>
      <c r="P186" s="136"/>
      <c r="Q186" s="121">
        <v>0.05</v>
      </c>
      <c r="R186" s="129">
        <f t="shared" ref="R186:R213" si="118">P186*(100%+Q186)</f>
        <v>0</v>
      </c>
      <c r="S186" s="129">
        <f t="shared" ref="S186:S213" si="119">O186*R186</f>
        <v>0</v>
      </c>
    </row>
    <row r="187" spans="1:19" s="14" customFormat="1" ht="27.2" customHeight="1">
      <c r="A187" s="213"/>
      <c r="B187" s="213"/>
      <c r="C187" s="39" t="s">
        <v>59</v>
      </c>
      <c r="D187" s="13" t="s">
        <v>8</v>
      </c>
      <c r="E187" s="135">
        <v>2</v>
      </c>
      <c r="F187" s="136"/>
      <c r="G187" s="121">
        <v>0.05</v>
      </c>
      <c r="H187" s="129">
        <f t="shared" si="114"/>
        <v>0</v>
      </c>
      <c r="I187" s="129">
        <f t="shared" si="115"/>
        <v>0</v>
      </c>
      <c r="J187" s="135">
        <v>2</v>
      </c>
      <c r="K187" s="136"/>
      <c r="L187" s="121">
        <v>0.05</v>
      </c>
      <c r="M187" s="129">
        <f t="shared" si="116"/>
        <v>0</v>
      </c>
      <c r="N187" s="129">
        <f t="shared" si="117"/>
        <v>0</v>
      </c>
      <c r="O187" s="135">
        <v>2</v>
      </c>
      <c r="P187" s="136"/>
      <c r="Q187" s="121">
        <v>0.05</v>
      </c>
      <c r="R187" s="129">
        <f t="shared" si="118"/>
        <v>0</v>
      </c>
      <c r="S187" s="129">
        <f t="shared" si="119"/>
        <v>0</v>
      </c>
    </row>
    <row r="188" spans="1:19" s="14" customFormat="1" ht="28.5" customHeight="1">
      <c r="A188" s="213"/>
      <c r="B188" s="213"/>
      <c r="C188" s="39" t="s">
        <v>60</v>
      </c>
      <c r="D188" s="13" t="s">
        <v>8</v>
      </c>
      <c r="E188" s="135">
        <v>2</v>
      </c>
      <c r="F188" s="136"/>
      <c r="G188" s="121">
        <v>0.05</v>
      </c>
      <c r="H188" s="129">
        <f t="shared" si="114"/>
        <v>0</v>
      </c>
      <c r="I188" s="129">
        <f t="shared" si="115"/>
        <v>0</v>
      </c>
      <c r="J188" s="135">
        <v>2</v>
      </c>
      <c r="K188" s="136"/>
      <c r="L188" s="121">
        <v>0.05</v>
      </c>
      <c r="M188" s="129">
        <f t="shared" si="116"/>
        <v>0</v>
      </c>
      <c r="N188" s="129">
        <f t="shared" si="117"/>
        <v>0</v>
      </c>
      <c r="O188" s="135">
        <v>2</v>
      </c>
      <c r="P188" s="136"/>
      <c r="Q188" s="121">
        <v>0.05</v>
      </c>
      <c r="R188" s="129">
        <f t="shared" si="118"/>
        <v>0</v>
      </c>
      <c r="S188" s="129">
        <f t="shared" si="119"/>
        <v>0</v>
      </c>
    </row>
    <row r="189" spans="1:19" s="14" customFormat="1" ht="24.2" customHeight="1">
      <c r="A189" s="213"/>
      <c r="B189" s="213"/>
      <c r="C189" s="39" t="s">
        <v>61</v>
      </c>
      <c r="D189" s="13" t="s">
        <v>8</v>
      </c>
      <c r="E189" s="135">
        <v>2</v>
      </c>
      <c r="F189" s="136"/>
      <c r="G189" s="121">
        <v>0.05</v>
      </c>
      <c r="H189" s="129">
        <f t="shared" si="114"/>
        <v>0</v>
      </c>
      <c r="I189" s="129">
        <f t="shared" si="115"/>
        <v>0</v>
      </c>
      <c r="J189" s="135">
        <v>2</v>
      </c>
      <c r="K189" s="136"/>
      <c r="L189" s="121">
        <v>0.05</v>
      </c>
      <c r="M189" s="129">
        <f t="shared" si="116"/>
        <v>0</v>
      </c>
      <c r="N189" s="129">
        <f t="shared" si="117"/>
        <v>0</v>
      </c>
      <c r="O189" s="135">
        <v>2</v>
      </c>
      <c r="P189" s="136"/>
      <c r="Q189" s="121">
        <v>0.05</v>
      </c>
      <c r="R189" s="129">
        <f t="shared" si="118"/>
        <v>0</v>
      </c>
      <c r="S189" s="129">
        <f t="shared" si="119"/>
        <v>0</v>
      </c>
    </row>
    <row r="190" spans="1:19" s="14" customFormat="1" ht="35.1" customHeight="1">
      <c r="A190" s="213"/>
      <c r="B190" s="213"/>
      <c r="C190" s="39" t="s">
        <v>62</v>
      </c>
      <c r="D190" s="13" t="s">
        <v>8</v>
      </c>
      <c r="E190" s="135">
        <v>2</v>
      </c>
      <c r="F190" s="136"/>
      <c r="G190" s="121">
        <v>0.05</v>
      </c>
      <c r="H190" s="129">
        <f t="shared" si="114"/>
        <v>0</v>
      </c>
      <c r="I190" s="129">
        <f t="shared" si="115"/>
        <v>0</v>
      </c>
      <c r="J190" s="135">
        <v>2</v>
      </c>
      <c r="K190" s="136"/>
      <c r="L190" s="121">
        <v>0.05</v>
      </c>
      <c r="M190" s="129">
        <f t="shared" si="116"/>
        <v>0</v>
      </c>
      <c r="N190" s="129">
        <f t="shared" si="117"/>
        <v>0</v>
      </c>
      <c r="O190" s="135">
        <v>2</v>
      </c>
      <c r="P190" s="136"/>
      <c r="Q190" s="121">
        <v>0.05</v>
      </c>
      <c r="R190" s="129">
        <f t="shared" si="118"/>
        <v>0</v>
      </c>
      <c r="S190" s="129">
        <f t="shared" si="119"/>
        <v>0</v>
      </c>
    </row>
    <row r="191" spans="1:19" s="14" customFormat="1" ht="35.1" customHeight="1">
      <c r="A191" s="213"/>
      <c r="B191" s="213"/>
      <c r="C191" s="39" t="s">
        <v>76</v>
      </c>
      <c r="D191" s="13" t="s">
        <v>8</v>
      </c>
      <c r="E191" s="135">
        <v>2</v>
      </c>
      <c r="F191" s="136"/>
      <c r="G191" s="121">
        <v>0.05</v>
      </c>
      <c r="H191" s="129">
        <f t="shared" si="114"/>
        <v>0</v>
      </c>
      <c r="I191" s="129">
        <f t="shared" si="115"/>
        <v>0</v>
      </c>
      <c r="J191" s="135">
        <v>2</v>
      </c>
      <c r="K191" s="136"/>
      <c r="L191" s="121">
        <v>0.05</v>
      </c>
      <c r="M191" s="129">
        <f t="shared" si="116"/>
        <v>0</v>
      </c>
      <c r="N191" s="129">
        <f t="shared" si="117"/>
        <v>0</v>
      </c>
      <c r="O191" s="135">
        <v>2</v>
      </c>
      <c r="P191" s="136"/>
      <c r="Q191" s="121">
        <v>0.05</v>
      </c>
      <c r="R191" s="129">
        <f t="shared" si="118"/>
        <v>0</v>
      </c>
      <c r="S191" s="129">
        <f t="shared" si="119"/>
        <v>0</v>
      </c>
    </row>
    <row r="192" spans="1:19" s="14" customFormat="1" ht="35.1" customHeight="1">
      <c r="A192" s="213"/>
      <c r="B192" s="213"/>
      <c r="C192" s="39" t="s">
        <v>77</v>
      </c>
      <c r="D192" s="13" t="s">
        <v>8</v>
      </c>
      <c r="E192" s="135">
        <v>2</v>
      </c>
      <c r="F192" s="136"/>
      <c r="G192" s="121">
        <v>0.05</v>
      </c>
      <c r="H192" s="129">
        <f t="shared" si="114"/>
        <v>0</v>
      </c>
      <c r="I192" s="129">
        <f t="shared" si="115"/>
        <v>0</v>
      </c>
      <c r="J192" s="135">
        <v>2</v>
      </c>
      <c r="K192" s="136"/>
      <c r="L192" s="121">
        <v>0.05</v>
      </c>
      <c r="M192" s="129">
        <f t="shared" si="116"/>
        <v>0</v>
      </c>
      <c r="N192" s="129">
        <f t="shared" si="117"/>
        <v>0</v>
      </c>
      <c r="O192" s="135">
        <v>2</v>
      </c>
      <c r="P192" s="136"/>
      <c r="Q192" s="121">
        <v>0.05</v>
      </c>
      <c r="R192" s="129">
        <f t="shared" si="118"/>
        <v>0</v>
      </c>
      <c r="S192" s="129">
        <f t="shared" si="119"/>
        <v>0</v>
      </c>
    </row>
    <row r="193" spans="1:19" s="14" customFormat="1" ht="35.1" customHeight="1">
      <c r="A193" s="213"/>
      <c r="B193" s="213"/>
      <c r="C193" s="39" t="s">
        <v>78</v>
      </c>
      <c r="D193" s="13" t="s">
        <v>8</v>
      </c>
      <c r="E193" s="135">
        <v>2</v>
      </c>
      <c r="F193" s="136"/>
      <c r="G193" s="121">
        <v>0.05</v>
      </c>
      <c r="H193" s="129">
        <f t="shared" si="114"/>
        <v>0</v>
      </c>
      <c r="I193" s="129">
        <f t="shared" si="115"/>
        <v>0</v>
      </c>
      <c r="J193" s="135">
        <v>2</v>
      </c>
      <c r="K193" s="136"/>
      <c r="L193" s="121">
        <v>0.05</v>
      </c>
      <c r="M193" s="129">
        <f t="shared" si="116"/>
        <v>0</v>
      </c>
      <c r="N193" s="129">
        <f t="shared" si="117"/>
        <v>0</v>
      </c>
      <c r="O193" s="135">
        <v>2</v>
      </c>
      <c r="P193" s="136"/>
      <c r="Q193" s="121">
        <v>0.05</v>
      </c>
      <c r="R193" s="129">
        <f t="shared" si="118"/>
        <v>0</v>
      </c>
      <c r="S193" s="129">
        <f t="shared" si="119"/>
        <v>0</v>
      </c>
    </row>
    <row r="194" spans="1:19" s="14" customFormat="1" ht="35.1" customHeight="1">
      <c r="A194" s="213"/>
      <c r="B194" s="213"/>
      <c r="C194" s="39" t="s">
        <v>79</v>
      </c>
      <c r="D194" s="13" t="s">
        <v>8</v>
      </c>
      <c r="E194" s="135">
        <v>2</v>
      </c>
      <c r="F194" s="136"/>
      <c r="G194" s="121">
        <v>0.05</v>
      </c>
      <c r="H194" s="129">
        <f t="shared" si="114"/>
        <v>0</v>
      </c>
      <c r="I194" s="129">
        <f t="shared" si="115"/>
        <v>0</v>
      </c>
      <c r="J194" s="135">
        <v>2</v>
      </c>
      <c r="K194" s="136"/>
      <c r="L194" s="121">
        <v>0.05</v>
      </c>
      <c r="M194" s="129">
        <f t="shared" si="116"/>
        <v>0</v>
      </c>
      <c r="N194" s="129">
        <f t="shared" si="117"/>
        <v>0</v>
      </c>
      <c r="O194" s="135">
        <v>2</v>
      </c>
      <c r="P194" s="136"/>
      <c r="Q194" s="121">
        <v>0.05</v>
      </c>
      <c r="R194" s="129">
        <f t="shared" si="118"/>
        <v>0</v>
      </c>
      <c r="S194" s="129">
        <f t="shared" si="119"/>
        <v>0</v>
      </c>
    </row>
    <row r="195" spans="1:19" s="14" customFormat="1" ht="35.1" customHeight="1">
      <c r="A195" s="213"/>
      <c r="B195" s="213"/>
      <c r="C195" s="39" t="s">
        <v>43</v>
      </c>
      <c r="D195" s="13" t="s">
        <v>24</v>
      </c>
      <c r="E195" s="135">
        <v>1000</v>
      </c>
      <c r="F195" s="136"/>
      <c r="G195" s="121">
        <v>0.05</v>
      </c>
      <c r="H195" s="129">
        <f t="shared" si="114"/>
        <v>0</v>
      </c>
      <c r="I195" s="129">
        <f t="shared" si="115"/>
        <v>0</v>
      </c>
      <c r="J195" s="135">
        <v>1000</v>
      </c>
      <c r="K195" s="136"/>
      <c r="L195" s="121">
        <v>0.05</v>
      </c>
      <c r="M195" s="129">
        <f t="shared" si="116"/>
        <v>0</v>
      </c>
      <c r="N195" s="129">
        <f t="shared" si="117"/>
        <v>0</v>
      </c>
      <c r="O195" s="135">
        <v>1000</v>
      </c>
      <c r="P195" s="136"/>
      <c r="Q195" s="121">
        <v>0.05</v>
      </c>
      <c r="R195" s="129">
        <f t="shared" si="118"/>
        <v>0</v>
      </c>
      <c r="S195" s="129">
        <f t="shared" si="119"/>
        <v>0</v>
      </c>
    </row>
    <row r="196" spans="1:19" s="14" customFormat="1" ht="35.1" customHeight="1">
      <c r="A196" s="213"/>
      <c r="B196" s="213"/>
      <c r="C196" s="39" t="s">
        <v>80</v>
      </c>
      <c r="D196" s="13" t="s">
        <v>94</v>
      </c>
      <c r="E196" s="135">
        <v>5</v>
      </c>
      <c r="F196" s="136"/>
      <c r="G196" s="121">
        <v>0.05</v>
      </c>
      <c r="H196" s="129">
        <f t="shared" si="114"/>
        <v>0</v>
      </c>
      <c r="I196" s="129">
        <f t="shared" si="115"/>
        <v>0</v>
      </c>
      <c r="J196" s="135">
        <v>5</v>
      </c>
      <c r="K196" s="136"/>
      <c r="L196" s="121">
        <v>0.05</v>
      </c>
      <c r="M196" s="129">
        <f t="shared" si="116"/>
        <v>0</v>
      </c>
      <c r="N196" s="129">
        <f t="shared" si="117"/>
        <v>0</v>
      </c>
      <c r="O196" s="135">
        <v>5</v>
      </c>
      <c r="P196" s="136"/>
      <c r="Q196" s="121">
        <v>0.05</v>
      </c>
      <c r="R196" s="129">
        <f t="shared" si="118"/>
        <v>0</v>
      </c>
      <c r="S196" s="129">
        <f t="shared" si="119"/>
        <v>0</v>
      </c>
    </row>
    <row r="197" spans="1:19" s="14" customFormat="1" ht="35.1" customHeight="1">
      <c r="A197" s="213"/>
      <c r="B197" s="213"/>
      <c r="C197" s="39" t="s">
        <v>81</v>
      </c>
      <c r="D197" s="13" t="s">
        <v>22</v>
      </c>
      <c r="E197" s="135">
        <v>1000</v>
      </c>
      <c r="F197" s="136"/>
      <c r="G197" s="121">
        <v>0.05</v>
      </c>
      <c r="H197" s="129">
        <f t="shared" si="114"/>
        <v>0</v>
      </c>
      <c r="I197" s="129">
        <f t="shared" si="115"/>
        <v>0</v>
      </c>
      <c r="J197" s="135">
        <v>1000</v>
      </c>
      <c r="K197" s="136"/>
      <c r="L197" s="121">
        <v>0.05</v>
      </c>
      <c r="M197" s="129">
        <f t="shared" si="116"/>
        <v>0</v>
      </c>
      <c r="N197" s="129">
        <f t="shared" si="117"/>
        <v>0</v>
      </c>
      <c r="O197" s="135">
        <v>1000</v>
      </c>
      <c r="P197" s="136"/>
      <c r="Q197" s="121">
        <v>0.05</v>
      </c>
      <c r="R197" s="129">
        <f t="shared" si="118"/>
        <v>0</v>
      </c>
      <c r="S197" s="129">
        <f t="shared" si="119"/>
        <v>0</v>
      </c>
    </row>
    <row r="198" spans="1:19" s="14" customFormat="1" ht="35.1" customHeight="1">
      <c r="A198" s="213"/>
      <c r="B198" s="213"/>
      <c r="C198" s="39" t="s">
        <v>82</v>
      </c>
      <c r="D198" s="13" t="s">
        <v>94</v>
      </c>
      <c r="E198" s="135">
        <v>15</v>
      </c>
      <c r="F198" s="136"/>
      <c r="G198" s="121">
        <v>0.05</v>
      </c>
      <c r="H198" s="129">
        <f t="shared" si="114"/>
        <v>0</v>
      </c>
      <c r="I198" s="129">
        <f t="shared" si="115"/>
        <v>0</v>
      </c>
      <c r="J198" s="135">
        <v>15</v>
      </c>
      <c r="K198" s="136"/>
      <c r="L198" s="121">
        <v>0.05</v>
      </c>
      <c r="M198" s="129">
        <f t="shared" si="116"/>
        <v>0</v>
      </c>
      <c r="N198" s="129">
        <f t="shared" si="117"/>
        <v>0</v>
      </c>
      <c r="O198" s="135">
        <v>15</v>
      </c>
      <c r="P198" s="136"/>
      <c r="Q198" s="121">
        <v>0.05</v>
      </c>
      <c r="R198" s="129">
        <f t="shared" si="118"/>
        <v>0</v>
      </c>
      <c r="S198" s="129">
        <f t="shared" si="119"/>
        <v>0</v>
      </c>
    </row>
    <row r="199" spans="1:19" s="14" customFormat="1" ht="35.1" customHeight="1">
      <c r="A199" s="213"/>
      <c r="B199" s="213"/>
      <c r="C199" s="39" t="s">
        <v>83</v>
      </c>
      <c r="D199" s="13" t="s">
        <v>22</v>
      </c>
      <c r="E199" s="135">
        <v>1000</v>
      </c>
      <c r="F199" s="136"/>
      <c r="G199" s="121">
        <v>0.05</v>
      </c>
      <c r="H199" s="129">
        <f t="shared" si="114"/>
        <v>0</v>
      </c>
      <c r="I199" s="129">
        <f t="shared" si="115"/>
        <v>0</v>
      </c>
      <c r="J199" s="135">
        <v>1000</v>
      </c>
      <c r="K199" s="136"/>
      <c r="L199" s="121">
        <v>0.05</v>
      </c>
      <c r="M199" s="129">
        <f t="shared" si="116"/>
        <v>0</v>
      </c>
      <c r="N199" s="129">
        <f t="shared" si="117"/>
        <v>0</v>
      </c>
      <c r="O199" s="135">
        <v>1000</v>
      </c>
      <c r="P199" s="136"/>
      <c r="Q199" s="121">
        <v>0.05</v>
      </c>
      <c r="R199" s="129">
        <f t="shared" si="118"/>
        <v>0</v>
      </c>
      <c r="S199" s="129">
        <f t="shared" si="119"/>
        <v>0</v>
      </c>
    </row>
    <row r="200" spans="1:19" s="14" customFormat="1" ht="35.1" customHeight="1">
      <c r="A200" s="213"/>
      <c r="B200" s="213"/>
      <c r="C200" s="39" t="s">
        <v>242</v>
      </c>
      <c r="D200" s="13" t="s">
        <v>94</v>
      </c>
      <c r="E200" s="135">
        <v>5</v>
      </c>
      <c r="F200" s="136"/>
      <c r="G200" s="121">
        <v>0.05</v>
      </c>
      <c r="H200" s="129">
        <f t="shared" si="114"/>
        <v>0</v>
      </c>
      <c r="I200" s="129">
        <f t="shared" si="115"/>
        <v>0</v>
      </c>
      <c r="J200" s="135">
        <v>5</v>
      </c>
      <c r="K200" s="136"/>
      <c r="L200" s="121">
        <v>0.05</v>
      </c>
      <c r="M200" s="129">
        <f t="shared" si="116"/>
        <v>0</v>
      </c>
      <c r="N200" s="129">
        <f t="shared" si="117"/>
        <v>0</v>
      </c>
      <c r="O200" s="135">
        <v>5</v>
      </c>
      <c r="P200" s="136"/>
      <c r="Q200" s="121">
        <v>0.05</v>
      </c>
      <c r="R200" s="129">
        <f t="shared" si="118"/>
        <v>0</v>
      </c>
      <c r="S200" s="129">
        <f t="shared" si="119"/>
        <v>0</v>
      </c>
    </row>
    <row r="201" spans="1:19" s="14" customFormat="1" ht="35.1" customHeight="1">
      <c r="A201" s="213"/>
      <c r="B201" s="213"/>
      <c r="C201" s="39" t="s">
        <v>243</v>
      </c>
      <c r="D201" s="13" t="s">
        <v>22</v>
      </c>
      <c r="E201" s="135">
        <v>1000</v>
      </c>
      <c r="F201" s="136"/>
      <c r="G201" s="121">
        <v>0.05</v>
      </c>
      <c r="H201" s="129">
        <f t="shared" si="114"/>
        <v>0</v>
      </c>
      <c r="I201" s="129">
        <f t="shared" si="115"/>
        <v>0</v>
      </c>
      <c r="J201" s="135">
        <v>1000</v>
      </c>
      <c r="K201" s="136"/>
      <c r="L201" s="121">
        <v>0.05</v>
      </c>
      <c r="M201" s="129">
        <f t="shared" si="116"/>
        <v>0</v>
      </c>
      <c r="N201" s="129">
        <f t="shared" si="117"/>
        <v>0</v>
      </c>
      <c r="O201" s="135">
        <v>1000</v>
      </c>
      <c r="P201" s="136"/>
      <c r="Q201" s="121">
        <v>0.05</v>
      </c>
      <c r="R201" s="129">
        <f t="shared" si="118"/>
        <v>0</v>
      </c>
      <c r="S201" s="129">
        <f t="shared" si="119"/>
        <v>0</v>
      </c>
    </row>
    <row r="202" spans="1:19" s="14" customFormat="1" ht="35.1" customHeight="1">
      <c r="A202" s="213"/>
      <c r="B202" s="213"/>
      <c r="C202" s="39" t="s">
        <v>84</v>
      </c>
      <c r="D202" s="13" t="s">
        <v>94</v>
      </c>
      <c r="E202" s="135">
        <v>5</v>
      </c>
      <c r="F202" s="136"/>
      <c r="G202" s="121">
        <v>0.05</v>
      </c>
      <c r="H202" s="129">
        <f t="shared" si="114"/>
        <v>0</v>
      </c>
      <c r="I202" s="129">
        <f t="shared" si="115"/>
        <v>0</v>
      </c>
      <c r="J202" s="135">
        <v>5</v>
      </c>
      <c r="K202" s="136"/>
      <c r="L202" s="121">
        <v>0.05</v>
      </c>
      <c r="M202" s="129">
        <f t="shared" si="116"/>
        <v>0</v>
      </c>
      <c r="N202" s="129">
        <f t="shared" si="117"/>
        <v>0</v>
      </c>
      <c r="O202" s="135">
        <v>5</v>
      </c>
      <c r="P202" s="136"/>
      <c r="Q202" s="121">
        <v>0.05</v>
      </c>
      <c r="R202" s="129">
        <f t="shared" si="118"/>
        <v>0</v>
      </c>
      <c r="S202" s="129">
        <f t="shared" si="119"/>
        <v>0</v>
      </c>
    </row>
    <row r="203" spans="1:19" s="14" customFormat="1" ht="35.1" customHeight="1">
      <c r="A203" s="213"/>
      <c r="B203" s="213"/>
      <c r="C203" s="39" t="s">
        <v>85</v>
      </c>
      <c r="D203" s="13" t="s">
        <v>22</v>
      </c>
      <c r="E203" s="135">
        <v>1000</v>
      </c>
      <c r="F203" s="136"/>
      <c r="G203" s="121">
        <v>0.05</v>
      </c>
      <c r="H203" s="129">
        <f t="shared" si="114"/>
        <v>0</v>
      </c>
      <c r="I203" s="129">
        <f t="shared" si="115"/>
        <v>0</v>
      </c>
      <c r="J203" s="135">
        <v>1000</v>
      </c>
      <c r="K203" s="136"/>
      <c r="L203" s="121">
        <v>0.05</v>
      </c>
      <c r="M203" s="129">
        <f t="shared" si="116"/>
        <v>0</v>
      </c>
      <c r="N203" s="129">
        <f t="shared" si="117"/>
        <v>0</v>
      </c>
      <c r="O203" s="135">
        <v>1000</v>
      </c>
      <c r="P203" s="136"/>
      <c r="Q203" s="121">
        <v>0.05</v>
      </c>
      <c r="R203" s="129">
        <f t="shared" si="118"/>
        <v>0</v>
      </c>
      <c r="S203" s="129">
        <f t="shared" si="119"/>
        <v>0</v>
      </c>
    </row>
    <row r="204" spans="1:19" s="14" customFormat="1" ht="35.1" customHeight="1">
      <c r="A204" s="213"/>
      <c r="B204" s="213"/>
      <c r="C204" s="39" t="s">
        <v>86</v>
      </c>
      <c r="D204" s="13" t="s">
        <v>94</v>
      </c>
      <c r="E204" s="135">
        <v>15</v>
      </c>
      <c r="F204" s="136"/>
      <c r="G204" s="121">
        <v>0.05</v>
      </c>
      <c r="H204" s="129">
        <f t="shared" si="114"/>
        <v>0</v>
      </c>
      <c r="I204" s="129">
        <f t="shared" si="115"/>
        <v>0</v>
      </c>
      <c r="J204" s="135">
        <v>15</v>
      </c>
      <c r="K204" s="136"/>
      <c r="L204" s="121">
        <v>0.05</v>
      </c>
      <c r="M204" s="129">
        <f t="shared" si="116"/>
        <v>0</v>
      </c>
      <c r="N204" s="129">
        <f t="shared" si="117"/>
        <v>0</v>
      </c>
      <c r="O204" s="135">
        <v>15</v>
      </c>
      <c r="P204" s="136"/>
      <c r="Q204" s="121">
        <v>0.05</v>
      </c>
      <c r="R204" s="129">
        <f t="shared" si="118"/>
        <v>0</v>
      </c>
      <c r="S204" s="129">
        <f t="shared" si="119"/>
        <v>0</v>
      </c>
    </row>
    <row r="205" spans="1:19" s="14" customFormat="1" ht="35.1" customHeight="1">
      <c r="A205" s="213"/>
      <c r="B205" s="213"/>
      <c r="C205" s="39" t="s">
        <v>87</v>
      </c>
      <c r="D205" s="13" t="s">
        <v>22</v>
      </c>
      <c r="E205" s="135">
        <v>1000</v>
      </c>
      <c r="F205" s="136"/>
      <c r="G205" s="121">
        <v>0.05</v>
      </c>
      <c r="H205" s="129">
        <f t="shared" si="114"/>
        <v>0</v>
      </c>
      <c r="I205" s="129">
        <f t="shared" si="115"/>
        <v>0</v>
      </c>
      <c r="J205" s="135">
        <v>1000</v>
      </c>
      <c r="K205" s="136"/>
      <c r="L205" s="121">
        <v>0.05</v>
      </c>
      <c r="M205" s="129">
        <f t="shared" si="116"/>
        <v>0</v>
      </c>
      <c r="N205" s="129">
        <f t="shared" si="117"/>
        <v>0</v>
      </c>
      <c r="O205" s="135">
        <v>1000</v>
      </c>
      <c r="P205" s="136"/>
      <c r="Q205" s="121">
        <v>0.05</v>
      </c>
      <c r="R205" s="129">
        <f t="shared" si="118"/>
        <v>0</v>
      </c>
      <c r="S205" s="129">
        <f t="shared" si="119"/>
        <v>0</v>
      </c>
    </row>
    <row r="206" spans="1:19" s="14" customFormat="1" ht="35.1" customHeight="1">
      <c r="A206" s="213"/>
      <c r="B206" s="213"/>
      <c r="C206" s="39" t="s">
        <v>88</v>
      </c>
      <c r="D206" s="13" t="s">
        <v>94</v>
      </c>
      <c r="E206" s="135">
        <v>5</v>
      </c>
      <c r="F206" s="136"/>
      <c r="G206" s="121">
        <v>0.05</v>
      </c>
      <c r="H206" s="129">
        <f t="shared" si="114"/>
        <v>0</v>
      </c>
      <c r="I206" s="129">
        <f t="shared" si="115"/>
        <v>0</v>
      </c>
      <c r="J206" s="135">
        <v>5</v>
      </c>
      <c r="K206" s="136"/>
      <c r="L206" s="121">
        <v>0.05</v>
      </c>
      <c r="M206" s="129">
        <f t="shared" si="116"/>
        <v>0</v>
      </c>
      <c r="N206" s="129">
        <f t="shared" si="117"/>
        <v>0</v>
      </c>
      <c r="O206" s="135">
        <v>5</v>
      </c>
      <c r="P206" s="136"/>
      <c r="Q206" s="121">
        <v>0.05</v>
      </c>
      <c r="R206" s="129">
        <f t="shared" si="118"/>
        <v>0</v>
      </c>
      <c r="S206" s="129">
        <f t="shared" si="119"/>
        <v>0</v>
      </c>
    </row>
    <row r="207" spans="1:19" s="14" customFormat="1" ht="35.1" customHeight="1">
      <c r="A207" s="213"/>
      <c r="B207" s="213"/>
      <c r="C207" s="39" t="s">
        <v>89</v>
      </c>
      <c r="D207" s="13" t="s">
        <v>22</v>
      </c>
      <c r="E207" s="135">
        <v>500</v>
      </c>
      <c r="F207" s="136"/>
      <c r="G207" s="121">
        <v>0.05</v>
      </c>
      <c r="H207" s="129">
        <f t="shared" si="114"/>
        <v>0</v>
      </c>
      <c r="I207" s="129">
        <f t="shared" si="115"/>
        <v>0</v>
      </c>
      <c r="J207" s="135">
        <v>500</v>
      </c>
      <c r="K207" s="136"/>
      <c r="L207" s="121">
        <v>0.05</v>
      </c>
      <c r="M207" s="129">
        <f t="shared" si="116"/>
        <v>0</v>
      </c>
      <c r="N207" s="129">
        <f t="shared" si="117"/>
        <v>0</v>
      </c>
      <c r="O207" s="135">
        <v>500</v>
      </c>
      <c r="P207" s="136"/>
      <c r="Q207" s="121">
        <v>0.05</v>
      </c>
      <c r="R207" s="129">
        <f t="shared" si="118"/>
        <v>0</v>
      </c>
      <c r="S207" s="129">
        <f t="shared" si="119"/>
        <v>0</v>
      </c>
    </row>
    <row r="208" spans="1:19" s="14" customFormat="1" ht="35.1" customHeight="1">
      <c r="A208" s="213"/>
      <c r="B208" s="213"/>
      <c r="C208" s="39" t="s">
        <v>90</v>
      </c>
      <c r="D208" s="13" t="s">
        <v>94</v>
      </c>
      <c r="E208" s="135">
        <v>5</v>
      </c>
      <c r="F208" s="136"/>
      <c r="G208" s="121">
        <v>0.05</v>
      </c>
      <c r="H208" s="129">
        <f t="shared" si="114"/>
        <v>0</v>
      </c>
      <c r="I208" s="129">
        <f t="shared" si="115"/>
        <v>0</v>
      </c>
      <c r="J208" s="135">
        <v>5</v>
      </c>
      <c r="K208" s="136"/>
      <c r="L208" s="121">
        <v>0.05</v>
      </c>
      <c r="M208" s="129">
        <f t="shared" si="116"/>
        <v>0</v>
      </c>
      <c r="N208" s="129">
        <f t="shared" si="117"/>
        <v>0</v>
      </c>
      <c r="O208" s="135">
        <v>5</v>
      </c>
      <c r="P208" s="136"/>
      <c r="Q208" s="121">
        <v>0.05</v>
      </c>
      <c r="R208" s="129">
        <f t="shared" si="118"/>
        <v>0</v>
      </c>
      <c r="S208" s="129">
        <f t="shared" si="119"/>
        <v>0</v>
      </c>
    </row>
    <row r="209" spans="1:19" s="14" customFormat="1" ht="35.1" customHeight="1">
      <c r="A209" s="213"/>
      <c r="B209" s="213"/>
      <c r="C209" s="39" t="s">
        <v>91</v>
      </c>
      <c r="D209" s="13" t="s">
        <v>22</v>
      </c>
      <c r="E209" s="135">
        <v>500</v>
      </c>
      <c r="F209" s="136"/>
      <c r="G209" s="121">
        <v>0.05</v>
      </c>
      <c r="H209" s="129">
        <f t="shared" si="114"/>
        <v>0</v>
      </c>
      <c r="I209" s="129">
        <f t="shared" si="115"/>
        <v>0</v>
      </c>
      <c r="J209" s="135">
        <v>500</v>
      </c>
      <c r="K209" s="136"/>
      <c r="L209" s="121">
        <v>0.05</v>
      </c>
      <c r="M209" s="129">
        <f t="shared" si="116"/>
        <v>0</v>
      </c>
      <c r="N209" s="129">
        <f t="shared" si="117"/>
        <v>0</v>
      </c>
      <c r="O209" s="135">
        <v>500</v>
      </c>
      <c r="P209" s="136"/>
      <c r="Q209" s="121">
        <v>0.05</v>
      </c>
      <c r="R209" s="129">
        <f t="shared" si="118"/>
        <v>0</v>
      </c>
      <c r="S209" s="129">
        <f t="shared" si="119"/>
        <v>0</v>
      </c>
    </row>
    <row r="210" spans="1:19" s="14" customFormat="1" ht="35.1" customHeight="1">
      <c r="A210" s="213"/>
      <c r="B210" s="213"/>
      <c r="C210" s="39" t="s">
        <v>92</v>
      </c>
      <c r="D210" s="13" t="s">
        <v>94</v>
      </c>
      <c r="E210" s="135">
        <v>5</v>
      </c>
      <c r="F210" s="136"/>
      <c r="G210" s="121">
        <v>0.05</v>
      </c>
      <c r="H210" s="129">
        <f t="shared" si="114"/>
        <v>0</v>
      </c>
      <c r="I210" s="129">
        <f t="shared" si="115"/>
        <v>0</v>
      </c>
      <c r="J210" s="135">
        <v>5</v>
      </c>
      <c r="K210" s="136"/>
      <c r="L210" s="121">
        <v>0.05</v>
      </c>
      <c r="M210" s="129">
        <f t="shared" si="116"/>
        <v>0</v>
      </c>
      <c r="N210" s="129">
        <f t="shared" si="117"/>
        <v>0</v>
      </c>
      <c r="O210" s="135">
        <v>5</v>
      </c>
      <c r="P210" s="136"/>
      <c r="Q210" s="121">
        <v>0.05</v>
      </c>
      <c r="R210" s="129">
        <f t="shared" si="118"/>
        <v>0</v>
      </c>
      <c r="S210" s="129">
        <f t="shared" si="119"/>
        <v>0</v>
      </c>
    </row>
    <row r="211" spans="1:19" s="14" customFormat="1" ht="35.1" customHeight="1">
      <c r="A211" s="213"/>
      <c r="B211" s="213"/>
      <c r="C211" s="39" t="s">
        <v>93</v>
      </c>
      <c r="D211" s="13" t="s">
        <v>22</v>
      </c>
      <c r="E211" s="135">
        <v>500</v>
      </c>
      <c r="F211" s="136"/>
      <c r="G211" s="121">
        <v>0.05</v>
      </c>
      <c r="H211" s="129">
        <f t="shared" si="114"/>
        <v>0</v>
      </c>
      <c r="I211" s="129">
        <f t="shared" si="115"/>
        <v>0</v>
      </c>
      <c r="J211" s="135">
        <v>500</v>
      </c>
      <c r="K211" s="136"/>
      <c r="L211" s="121">
        <v>0.05</v>
      </c>
      <c r="M211" s="129">
        <f t="shared" si="116"/>
        <v>0</v>
      </c>
      <c r="N211" s="129">
        <f t="shared" si="117"/>
        <v>0</v>
      </c>
      <c r="O211" s="135">
        <v>500</v>
      </c>
      <c r="P211" s="136"/>
      <c r="Q211" s="121">
        <v>0.05</v>
      </c>
      <c r="R211" s="129">
        <f t="shared" si="118"/>
        <v>0</v>
      </c>
      <c r="S211" s="129">
        <f t="shared" si="119"/>
        <v>0</v>
      </c>
    </row>
    <row r="212" spans="1:19" s="14" customFormat="1" ht="35.1" customHeight="1">
      <c r="A212" s="213"/>
      <c r="B212" s="213"/>
      <c r="C212" s="39" t="s">
        <v>95</v>
      </c>
      <c r="D212" s="13" t="s">
        <v>8</v>
      </c>
      <c r="E212" s="135">
        <v>10</v>
      </c>
      <c r="F212" s="136"/>
      <c r="G212" s="121">
        <v>0.05</v>
      </c>
      <c r="H212" s="129">
        <f t="shared" si="114"/>
        <v>0</v>
      </c>
      <c r="I212" s="129">
        <f t="shared" si="115"/>
        <v>0</v>
      </c>
      <c r="J212" s="135">
        <v>10</v>
      </c>
      <c r="K212" s="136"/>
      <c r="L212" s="121">
        <v>0.05</v>
      </c>
      <c r="M212" s="129">
        <f t="shared" si="116"/>
        <v>0</v>
      </c>
      <c r="N212" s="129">
        <f t="shared" si="117"/>
        <v>0</v>
      </c>
      <c r="O212" s="135">
        <v>10</v>
      </c>
      <c r="P212" s="136"/>
      <c r="Q212" s="121">
        <v>0.05</v>
      </c>
      <c r="R212" s="129">
        <f t="shared" si="118"/>
        <v>0</v>
      </c>
      <c r="S212" s="129">
        <f t="shared" si="119"/>
        <v>0</v>
      </c>
    </row>
    <row r="213" spans="1:19" s="14" customFormat="1" ht="35.1" customHeight="1">
      <c r="A213" s="213"/>
      <c r="B213" s="213"/>
      <c r="C213" s="39" t="s">
        <v>96</v>
      </c>
      <c r="D213" s="13" t="s">
        <v>22</v>
      </c>
      <c r="E213" s="135">
        <v>2000</v>
      </c>
      <c r="F213" s="136"/>
      <c r="G213" s="121">
        <v>0.05</v>
      </c>
      <c r="H213" s="129">
        <f t="shared" si="114"/>
        <v>0</v>
      </c>
      <c r="I213" s="129">
        <f t="shared" si="115"/>
        <v>0</v>
      </c>
      <c r="J213" s="135">
        <v>2000</v>
      </c>
      <c r="K213" s="136"/>
      <c r="L213" s="121">
        <v>0.05</v>
      </c>
      <c r="M213" s="129">
        <f t="shared" si="116"/>
        <v>0</v>
      </c>
      <c r="N213" s="129">
        <f t="shared" si="117"/>
        <v>0</v>
      </c>
      <c r="O213" s="135">
        <v>2000</v>
      </c>
      <c r="P213" s="136"/>
      <c r="Q213" s="121">
        <v>0.05</v>
      </c>
      <c r="R213" s="129">
        <f t="shared" si="118"/>
        <v>0</v>
      </c>
      <c r="S213" s="129">
        <f t="shared" si="119"/>
        <v>0</v>
      </c>
    </row>
    <row r="214" spans="1:19" ht="30" customHeight="1">
      <c r="A214" s="213"/>
      <c r="B214" s="213"/>
      <c r="C214" s="30" t="s">
        <v>51</v>
      </c>
      <c r="D214" s="25"/>
      <c r="E214" s="94"/>
      <c r="F214" s="130"/>
      <c r="G214" s="132"/>
      <c r="H214" s="133"/>
      <c r="I214" s="133"/>
      <c r="J214" s="94"/>
      <c r="K214" s="130"/>
      <c r="L214" s="132"/>
      <c r="M214" s="133"/>
      <c r="N214" s="133"/>
      <c r="O214" s="94"/>
      <c r="P214" s="130"/>
      <c r="Q214" s="132"/>
      <c r="R214" s="133"/>
      <c r="S214" s="133"/>
    </row>
    <row r="215" spans="1:19" ht="30" customHeight="1">
      <c r="A215" s="213"/>
      <c r="B215" s="213"/>
      <c r="C215" s="42" t="s">
        <v>25</v>
      </c>
      <c r="D215" s="32" t="s">
        <v>26</v>
      </c>
      <c r="E215" s="94">
        <v>30</v>
      </c>
      <c r="F215" s="130"/>
      <c r="G215" s="121">
        <v>0.18</v>
      </c>
      <c r="H215" s="129">
        <f t="shared" ref="H215:H239" si="120">F215*(100%+G215)</f>
        <v>0</v>
      </c>
      <c r="I215" s="129">
        <f t="shared" ref="I215:I239" si="121">E215*H215</f>
        <v>0</v>
      </c>
      <c r="J215" s="94">
        <v>30</v>
      </c>
      <c r="K215" s="130"/>
      <c r="L215" s="121">
        <v>0.18</v>
      </c>
      <c r="M215" s="129">
        <f t="shared" ref="M215:M239" si="122">K215*(100%+L215)</f>
        <v>0</v>
      </c>
      <c r="N215" s="129">
        <f t="shared" ref="N215:N239" si="123">J215*M215</f>
        <v>0</v>
      </c>
      <c r="O215" s="94">
        <v>30</v>
      </c>
      <c r="P215" s="130"/>
      <c r="Q215" s="121">
        <v>0.18</v>
      </c>
      <c r="R215" s="129">
        <f t="shared" ref="R215:R239" si="124">P215*(100%+Q215)</f>
        <v>0</v>
      </c>
      <c r="S215" s="129">
        <f t="shared" ref="S215:S239" si="125">O215*R215</f>
        <v>0</v>
      </c>
    </row>
    <row r="216" spans="1:19" ht="30" customHeight="1">
      <c r="A216" s="213"/>
      <c r="B216" s="213"/>
      <c r="C216" s="42" t="s">
        <v>27</v>
      </c>
      <c r="D216" s="32" t="s">
        <v>26</v>
      </c>
      <c r="E216" s="94">
        <v>30</v>
      </c>
      <c r="F216" s="130"/>
      <c r="G216" s="121">
        <v>0.18</v>
      </c>
      <c r="H216" s="129">
        <f t="shared" si="120"/>
        <v>0</v>
      </c>
      <c r="I216" s="129">
        <f t="shared" si="121"/>
        <v>0</v>
      </c>
      <c r="J216" s="94">
        <v>30</v>
      </c>
      <c r="K216" s="130"/>
      <c r="L216" s="121">
        <v>0.18</v>
      </c>
      <c r="M216" s="129">
        <f t="shared" si="122"/>
        <v>0</v>
      </c>
      <c r="N216" s="129">
        <f t="shared" si="123"/>
        <v>0</v>
      </c>
      <c r="O216" s="94">
        <v>30</v>
      </c>
      <c r="P216" s="130"/>
      <c r="Q216" s="121">
        <v>0.18</v>
      </c>
      <c r="R216" s="129">
        <f t="shared" si="124"/>
        <v>0</v>
      </c>
      <c r="S216" s="129">
        <f t="shared" si="125"/>
        <v>0</v>
      </c>
    </row>
    <row r="217" spans="1:19" ht="30" customHeight="1">
      <c r="A217" s="213"/>
      <c r="B217" s="213"/>
      <c r="C217" s="42" t="s">
        <v>28</v>
      </c>
      <c r="D217" s="32" t="s">
        <v>26</v>
      </c>
      <c r="E217" s="94">
        <v>30</v>
      </c>
      <c r="F217" s="130"/>
      <c r="G217" s="121">
        <v>0.18</v>
      </c>
      <c r="H217" s="129">
        <f t="shared" si="120"/>
        <v>0</v>
      </c>
      <c r="I217" s="129">
        <f t="shared" si="121"/>
        <v>0</v>
      </c>
      <c r="J217" s="94">
        <v>30</v>
      </c>
      <c r="K217" s="130"/>
      <c r="L217" s="121">
        <v>0.18</v>
      </c>
      <c r="M217" s="129">
        <f t="shared" si="122"/>
        <v>0</v>
      </c>
      <c r="N217" s="129">
        <f t="shared" si="123"/>
        <v>0</v>
      </c>
      <c r="O217" s="94">
        <v>30</v>
      </c>
      <c r="P217" s="130"/>
      <c r="Q217" s="121">
        <v>0.18</v>
      </c>
      <c r="R217" s="129">
        <f t="shared" si="124"/>
        <v>0</v>
      </c>
      <c r="S217" s="129">
        <f t="shared" si="125"/>
        <v>0</v>
      </c>
    </row>
    <row r="218" spans="1:19" ht="30" customHeight="1">
      <c r="A218" s="213"/>
      <c r="B218" s="213"/>
      <c r="C218" s="42" t="s">
        <v>25</v>
      </c>
      <c r="D218" s="32" t="s">
        <v>42</v>
      </c>
      <c r="E218" s="94">
        <v>1</v>
      </c>
      <c r="F218" s="130"/>
      <c r="G218" s="121">
        <v>0.18</v>
      </c>
      <c r="H218" s="129">
        <f t="shared" si="120"/>
        <v>0</v>
      </c>
      <c r="I218" s="129">
        <f t="shared" si="121"/>
        <v>0</v>
      </c>
      <c r="J218" s="94">
        <v>1</v>
      </c>
      <c r="K218" s="130"/>
      <c r="L218" s="121">
        <v>0.18</v>
      </c>
      <c r="M218" s="129">
        <f t="shared" si="122"/>
        <v>0</v>
      </c>
      <c r="N218" s="129">
        <f t="shared" si="123"/>
        <v>0</v>
      </c>
      <c r="O218" s="94">
        <v>1</v>
      </c>
      <c r="P218" s="130"/>
      <c r="Q218" s="121">
        <v>0.18</v>
      </c>
      <c r="R218" s="129">
        <f t="shared" si="124"/>
        <v>0</v>
      </c>
      <c r="S218" s="129">
        <f t="shared" si="125"/>
        <v>0</v>
      </c>
    </row>
    <row r="219" spans="1:19" ht="30" customHeight="1">
      <c r="A219" s="213"/>
      <c r="B219" s="213"/>
      <c r="C219" s="42" t="s">
        <v>27</v>
      </c>
      <c r="D219" s="32" t="s">
        <v>42</v>
      </c>
      <c r="E219" s="94">
        <v>2</v>
      </c>
      <c r="F219" s="130"/>
      <c r="G219" s="121">
        <v>0.18</v>
      </c>
      <c r="H219" s="129">
        <f t="shared" si="120"/>
        <v>0</v>
      </c>
      <c r="I219" s="129">
        <f t="shared" si="121"/>
        <v>0</v>
      </c>
      <c r="J219" s="94">
        <v>2</v>
      </c>
      <c r="K219" s="130"/>
      <c r="L219" s="121">
        <v>0.18</v>
      </c>
      <c r="M219" s="129">
        <f t="shared" si="122"/>
        <v>0</v>
      </c>
      <c r="N219" s="129">
        <f t="shared" si="123"/>
        <v>0</v>
      </c>
      <c r="O219" s="94">
        <v>2</v>
      </c>
      <c r="P219" s="130"/>
      <c r="Q219" s="121">
        <v>0.18</v>
      </c>
      <c r="R219" s="129">
        <f t="shared" si="124"/>
        <v>0</v>
      </c>
      <c r="S219" s="129">
        <f t="shared" si="125"/>
        <v>0</v>
      </c>
    </row>
    <row r="220" spans="1:19" ht="30" customHeight="1">
      <c r="A220" s="213"/>
      <c r="B220" s="213"/>
      <c r="C220" s="42" t="s">
        <v>28</v>
      </c>
      <c r="D220" s="32" t="s">
        <v>42</v>
      </c>
      <c r="E220" s="94">
        <v>2</v>
      </c>
      <c r="F220" s="130"/>
      <c r="G220" s="121">
        <v>0.18</v>
      </c>
      <c r="H220" s="129">
        <f t="shared" si="120"/>
        <v>0</v>
      </c>
      <c r="I220" s="129">
        <f t="shared" si="121"/>
        <v>0</v>
      </c>
      <c r="J220" s="94">
        <v>2</v>
      </c>
      <c r="K220" s="130"/>
      <c r="L220" s="121">
        <v>0.18</v>
      </c>
      <c r="M220" s="129">
        <f t="shared" si="122"/>
        <v>0</v>
      </c>
      <c r="N220" s="129">
        <f t="shared" si="123"/>
        <v>0</v>
      </c>
      <c r="O220" s="94">
        <v>2</v>
      </c>
      <c r="P220" s="130"/>
      <c r="Q220" s="121">
        <v>0.18</v>
      </c>
      <c r="R220" s="129">
        <f t="shared" si="124"/>
        <v>0</v>
      </c>
      <c r="S220" s="129">
        <f t="shared" si="125"/>
        <v>0</v>
      </c>
    </row>
    <row r="221" spans="1:19" ht="30" customHeight="1">
      <c r="A221" s="213"/>
      <c r="B221" s="213"/>
      <c r="C221" s="43" t="s">
        <v>101</v>
      </c>
      <c r="D221" s="32" t="s">
        <v>8</v>
      </c>
      <c r="E221" s="94">
        <v>10</v>
      </c>
      <c r="F221" s="130"/>
      <c r="G221" s="121">
        <v>0.18</v>
      </c>
      <c r="H221" s="129">
        <f t="shared" si="120"/>
        <v>0</v>
      </c>
      <c r="I221" s="129">
        <f t="shared" si="121"/>
        <v>0</v>
      </c>
      <c r="J221" s="94">
        <v>10</v>
      </c>
      <c r="K221" s="130"/>
      <c r="L221" s="121">
        <v>0.18</v>
      </c>
      <c r="M221" s="129">
        <f t="shared" si="122"/>
        <v>0</v>
      </c>
      <c r="N221" s="129">
        <f t="shared" si="123"/>
        <v>0</v>
      </c>
      <c r="O221" s="94">
        <v>10</v>
      </c>
      <c r="P221" s="130"/>
      <c r="Q221" s="121">
        <v>0.18</v>
      </c>
      <c r="R221" s="129">
        <f t="shared" si="124"/>
        <v>0</v>
      </c>
      <c r="S221" s="129">
        <f t="shared" si="125"/>
        <v>0</v>
      </c>
    </row>
    <row r="222" spans="1:19" ht="30" customHeight="1">
      <c r="A222" s="213"/>
      <c r="B222" s="213"/>
      <c r="C222" s="43" t="s">
        <v>102</v>
      </c>
      <c r="D222" s="32" t="s">
        <v>8</v>
      </c>
      <c r="E222" s="94">
        <v>5</v>
      </c>
      <c r="F222" s="130"/>
      <c r="G222" s="121">
        <v>0.18</v>
      </c>
      <c r="H222" s="129">
        <f t="shared" si="120"/>
        <v>0</v>
      </c>
      <c r="I222" s="129">
        <f t="shared" si="121"/>
        <v>0</v>
      </c>
      <c r="J222" s="94">
        <v>5</v>
      </c>
      <c r="K222" s="130"/>
      <c r="L222" s="121">
        <v>0.18</v>
      </c>
      <c r="M222" s="129">
        <f t="shared" si="122"/>
        <v>0</v>
      </c>
      <c r="N222" s="129">
        <f t="shared" si="123"/>
        <v>0</v>
      </c>
      <c r="O222" s="94">
        <v>5</v>
      </c>
      <c r="P222" s="130"/>
      <c r="Q222" s="121">
        <v>0.18</v>
      </c>
      <c r="R222" s="129">
        <f t="shared" si="124"/>
        <v>0</v>
      </c>
      <c r="S222" s="129">
        <f t="shared" si="125"/>
        <v>0</v>
      </c>
    </row>
    <row r="223" spans="1:19" ht="30" customHeight="1">
      <c r="A223" s="213"/>
      <c r="B223" s="213"/>
      <c r="C223" s="43" t="s">
        <v>97</v>
      </c>
      <c r="D223" s="32" t="s">
        <v>8</v>
      </c>
      <c r="E223" s="94">
        <v>10</v>
      </c>
      <c r="F223" s="130"/>
      <c r="G223" s="121">
        <v>0.18</v>
      </c>
      <c r="H223" s="129">
        <f t="shared" si="120"/>
        <v>0</v>
      </c>
      <c r="I223" s="129">
        <f t="shared" si="121"/>
        <v>0</v>
      </c>
      <c r="J223" s="94">
        <v>10</v>
      </c>
      <c r="K223" s="130"/>
      <c r="L223" s="121">
        <v>0.18</v>
      </c>
      <c r="M223" s="129">
        <f t="shared" si="122"/>
        <v>0</v>
      </c>
      <c r="N223" s="129">
        <f t="shared" si="123"/>
        <v>0</v>
      </c>
      <c r="O223" s="94">
        <v>10</v>
      </c>
      <c r="P223" s="130"/>
      <c r="Q223" s="121">
        <v>0.18</v>
      </c>
      <c r="R223" s="129">
        <f t="shared" si="124"/>
        <v>0</v>
      </c>
      <c r="S223" s="129">
        <f t="shared" si="125"/>
        <v>0</v>
      </c>
    </row>
    <row r="224" spans="1:19" ht="30" customHeight="1">
      <c r="A224" s="213"/>
      <c r="B224" s="213"/>
      <c r="C224" s="43" t="s">
        <v>98</v>
      </c>
      <c r="D224" s="32" t="s">
        <v>8</v>
      </c>
      <c r="E224" s="94">
        <v>5</v>
      </c>
      <c r="F224" s="130"/>
      <c r="G224" s="121">
        <v>0.18</v>
      </c>
      <c r="H224" s="129">
        <f t="shared" si="120"/>
        <v>0</v>
      </c>
      <c r="I224" s="129">
        <f t="shared" si="121"/>
        <v>0</v>
      </c>
      <c r="J224" s="94">
        <v>5</v>
      </c>
      <c r="K224" s="130"/>
      <c r="L224" s="121">
        <v>0.18</v>
      </c>
      <c r="M224" s="129">
        <f t="shared" si="122"/>
        <v>0</v>
      </c>
      <c r="N224" s="129">
        <f t="shared" si="123"/>
        <v>0</v>
      </c>
      <c r="O224" s="94">
        <v>5</v>
      </c>
      <c r="P224" s="130"/>
      <c r="Q224" s="121">
        <v>0.18</v>
      </c>
      <c r="R224" s="129">
        <f t="shared" si="124"/>
        <v>0</v>
      </c>
      <c r="S224" s="129">
        <f t="shared" si="125"/>
        <v>0</v>
      </c>
    </row>
    <row r="225" spans="1:19" ht="30" customHeight="1">
      <c r="A225" s="213"/>
      <c r="B225" s="213"/>
      <c r="C225" s="43" t="s">
        <v>99</v>
      </c>
      <c r="D225" s="32" t="s">
        <v>8</v>
      </c>
      <c r="E225" s="94">
        <v>10</v>
      </c>
      <c r="F225" s="130"/>
      <c r="G225" s="121">
        <v>0.18</v>
      </c>
      <c r="H225" s="129">
        <f t="shared" si="120"/>
        <v>0</v>
      </c>
      <c r="I225" s="129">
        <f t="shared" si="121"/>
        <v>0</v>
      </c>
      <c r="J225" s="94">
        <v>10</v>
      </c>
      <c r="K225" s="130"/>
      <c r="L225" s="121">
        <v>0.18</v>
      </c>
      <c r="M225" s="129">
        <f t="shared" si="122"/>
        <v>0</v>
      </c>
      <c r="N225" s="129">
        <f t="shared" si="123"/>
        <v>0</v>
      </c>
      <c r="O225" s="94">
        <v>10</v>
      </c>
      <c r="P225" s="130"/>
      <c r="Q225" s="121">
        <v>0.18</v>
      </c>
      <c r="R225" s="129">
        <f t="shared" si="124"/>
        <v>0</v>
      </c>
      <c r="S225" s="129">
        <f t="shared" si="125"/>
        <v>0</v>
      </c>
    </row>
    <row r="226" spans="1:19" ht="30" customHeight="1">
      <c r="A226" s="213"/>
      <c r="B226" s="213"/>
      <c r="C226" s="43" t="s">
        <v>100</v>
      </c>
      <c r="D226" s="32" t="s">
        <v>8</v>
      </c>
      <c r="E226" s="94">
        <v>5</v>
      </c>
      <c r="F226" s="130"/>
      <c r="G226" s="121">
        <v>0.18</v>
      </c>
      <c r="H226" s="129">
        <f t="shared" si="120"/>
        <v>0</v>
      </c>
      <c r="I226" s="129">
        <f t="shared" si="121"/>
        <v>0</v>
      </c>
      <c r="J226" s="94">
        <v>5</v>
      </c>
      <c r="K226" s="130"/>
      <c r="L226" s="121">
        <v>0.18</v>
      </c>
      <c r="M226" s="129">
        <f t="shared" si="122"/>
        <v>0</v>
      </c>
      <c r="N226" s="129">
        <f t="shared" si="123"/>
        <v>0</v>
      </c>
      <c r="O226" s="94">
        <v>5</v>
      </c>
      <c r="P226" s="130"/>
      <c r="Q226" s="121">
        <v>0.18</v>
      </c>
      <c r="R226" s="129">
        <f t="shared" si="124"/>
        <v>0</v>
      </c>
      <c r="S226" s="129">
        <f t="shared" si="125"/>
        <v>0</v>
      </c>
    </row>
    <row r="227" spans="1:19" ht="30" customHeight="1">
      <c r="A227" s="213"/>
      <c r="B227" s="213"/>
      <c r="C227" s="43" t="s">
        <v>103</v>
      </c>
      <c r="D227" s="32" t="s">
        <v>8</v>
      </c>
      <c r="E227" s="94">
        <v>10</v>
      </c>
      <c r="F227" s="130"/>
      <c r="G227" s="121">
        <v>0.18</v>
      </c>
      <c r="H227" s="129">
        <f t="shared" si="120"/>
        <v>0</v>
      </c>
      <c r="I227" s="129">
        <f t="shared" si="121"/>
        <v>0</v>
      </c>
      <c r="J227" s="94">
        <v>10</v>
      </c>
      <c r="K227" s="130"/>
      <c r="L227" s="121">
        <v>0.18</v>
      </c>
      <c r="M227" s="129">
        <f t="shared" si="122"/>
        <v>0</v>
      </c>
      <c r="N227" s="129">
        <f t="shared" si="123"/>
        <v>0</v>
      </c>
      <c r="O227" s="94">
        <v>10</v>
      </c>
      <c r="P227" s="130"/>
      <c r="Q227" s="121">
        <v>0.18</v>
      </c>
      <c r="R227" s="129">
        <f t="shared" si="124"/>
        <v>0</v>
      </c>
      <c r="S227" s="129">
        <f t="shared" si="125"/>
        <v>0</v>
      </c>
    </row>
    <row r="228" spans="1:19" ht="30" customHeight="1">
      <c r="A228" s="213"/>
      <c r="B228" s="213"/>
      <c r="C228" s="43" t="s">
        <v>104</v>
      </c>
      <c r="D228" s="32" t="s">
        <v>8</v>
      </c>
      <c r="E228" s="94">
        <v>5</v>
      </c>
      <c r="F228" s="130"/>
      <c r="G228" s="121">
        <v>0.18</v>
      </c>
      <c r="H228" s="129">
        <f t="shared" si="120"/>
        <v>0</v>
      </c>
      <c r="I228" s="129">
        <f t="shared" si="121"/>
        <v>0</v>
      </c>
      <c r="J228" s="94">
        <v>5</v>
      </c>
      <c r="K228" s="130"/>
      <c r="L228" s="121">
        <v>0.18</v>
      </c>
      <c r="M228" s="129">
        <f t="shared" si="122"/>
        <v>0</v>
      </c>
      <c r="N228" s="129">
        <f t="shared" si="123"/>
        <v>0</v>
      </c>
      <c r="O228" s="94">
        <v>5</v>
      </c>
      <c r="P228" s="130"/>
      <c r="Q228" s="121">
        <v>0.18</v>
      </c>
      <c r="R228" s="129">
        <f t="shared" si="124"/>
        <v>0</v>
      </c>
      <c r="S228" s="129">
        <f t="shared" si="125"/>
        <v>0</v>
      </c>
    </row>
    <row r="229" spans="1:19" ht="30" customHeight="1">
      <c r="A229" s="213"/>
      <c r="B229" s="213"/>
      <c r="C229" s="43" t="s">
        <v>29</v>
      </c>
      <c r="D229" s="32" t="s">
        <v>8</v>
      </c>
      <c r="E229" s="94">
        <v>1</v>
      </c>
      <c r="F229" s="130"/>
      <c r="G229" s="121">
        <v>0.18</v>
      </c>
      <c r="H229" s="129">
        <f t="shared" si="120"/>
        <v>0</v>
      </c>
      <c r="I229" s="129">
        <f t="shared" si="121"/>
        <v>0</v>
      </c>
      <c r="J229" s="94">
        <v>1</v>
      </c>
      <c r="K229" s="130"/>
      <c r="L229" s="121">
        <v>0.18</v>
      </c>
      <c r="M229" s="129">
        <f t="shared" si="122"/>
        <v>0</v>
      </c>
      <c r="N229" s="129">
        <f t="shared" si="123"/>
        <v>0</v>
      </c>
      <c r="O229" s="94">
        <v>1</v>
      </c>
      <c r="P229" s="130"/>
      <c r="Q229" s="121">
        <v>0.18</v>
      </c>
      <c r="R229" s="129">
        <f t="shared" si="124"/>
        <v>0</v>
      </c>
      <c r="S229" s="129">
        <f t="shared" si="125"/>
        <v>0</v>
      </c>
    </row>
    <row r="230" spans="1:19" ht="30" customHeight="1">
      <c r="A230" s="213"/>
      <c r="B230" s="213"/>
      <c r="C230" s="43" t="s">
        <v>30</v>
      </c>
      <c r="D230" s="32" t="s">
        <v>8</v>
      </c>
      <c r="E230" s="94">
        <v>1</v>
      </c>
      <c r="F230" s="130"/>
      <c r="G230" s="121">
        <v>0.18</v>
      </c>
      <c r="H230" s="129">
        <f t="shared" si="120"/>
        <v>0</v>
      </c>
      <c r="I230" s="129">
        <f t="shared" si="121"/>
        <v>0</v>
      </c>
      <c r="J230" s="94">
        <v>1</v>
      </c>
      <c r="K230" s="130"/>
      <c r="L230" s="121">
        <v>0.18</v>
      </c>
      <c r="M230" s="129">
        <f t="shared" si="122"/>
        <v>0</v>
      </c>
      <c r="N230" s="129">
        <f t="shared" si="123"/>
        <v>0</v>
      </c>
      <c r="O230" s="94">
        <v>1</v>
      </c>
      <c r="P230" s="130"/>
      <c r="Q230" s="121">
        <v>0.18</v>
      </c>
      <c r="R230" s="129">
        <f t="shared" si="124"/>
        <v>0</v>
      </c>
      <c r="S230" s="129">
        <f t="shared" si="125"/>
        <v>0</v>
      </c>
    </row>
    <row r="231" spans="1:19" ht="30" customHeight="1">
      <c r="A231" s="213"/>
      <c r="B231" s="213"/>
      <c r="C231" s="43" t="s">
        <v>31</v>
      </c>
      <c r="D231" s="32" t="s">
        <v>8</v>
      </c>
      <c r="E231" s="94">
        <v>1</v>
      </c>
      <c r="F231" s="130"/>
      <c r="G231" s="121">
        <v>0.18</v>
      </c>
      <c r="H231" s="129">
        <f t="shared" si="120"/>
        <v>0</v>
      </c>
      <c r="I231" s="129">
        <f t="shared" si="121"/>
        <v>0</v>
      </c>
      <c r="J231" s="94">
        <v>1</v>
      </c>
      <c r="K231" s="130"/>
      <c r="L231" s="121">
        <v>0.18</v>
      </c>
      <c r="M231" s="129">
        <f t="shared" si="122"/>
        <v>0</v>
      </c>
      <c r="N231" s="129">
        <f t="shared" si="123"/>
        <v>0</v>
      </c>
      <c r="O231" s="94">
        <v>1</v>
      </c>
      <c r="P231" s="130"/>
      <c r="Q231" s="121">
        <v>0.18</v>
      </c>
      <c r="R231" s="129">
        <f t="shared" si="124"/>
        <v>0</v>
      </c>
      <c r="S231" s="129">
        <f t="shared" si="125"/>
        <v>0</v>
      </c>
    </row>
    <row r="232" spans="1:19" ht="30" customHeight="1">
      <c r="A232" s="213"/>
      <c r="B232" s="213"/>
      <c r="C232" s="43" t="s">
        <v>40</v>
      </c>
      <c r="D232" s="32" t="s">
        <v>8</v>
      </c>
      <c r="E232" s="94">
        <v>1</v>
      </c>
      <c r="F232" s="130"/>
      <c r="G232" s="121">
        <v>0.18</v>
      </c>
      <c r="H232" s="129">
        <f t="shared" si="120"/>
        <v>0</v>
      </c>
      <c r="I232" s="129">
        <f t="shared" si="121"/>
        <v>0</v>
      </c>
      <c r="J232" s="94">
        <v>1</v>
      </c>
      <c r="K232" s="130"/>
      <c r="L232" s="121">
        <v>0.18</v>
      </c>
      <c r="M232" s="129">
        <f t="shared" si="122"/>
        <v>0</v>
      </c>
      <c r="N232" s="129">
        <f t="shared" si="123"/>
        <v>0</v>
      </c>
      <c r="O232" s="94">
        <v>1</v>
      </c>
      <c r="P232" s="130"/>
      <c r="Q232" s="121">
        <v>0.18</v>
      </c>
      <c r="R232" s="129">
        <f t="shared" si="124"/>
        <v>0</v>
      </c>
      <c r="S232" s="129">
        <f t="shared" si="125"/>
        <v>0</v>
      </c>
    </row>
    <row r="233" spans="1:19" ht="30" customHeight="1">
      <c r="A233" s="213"/>
      <c r="B233" s="213"/>
      <c r="C233" s="43" t="s">
        <v>41</v>
      </c>
      <c r="D233" s="32" t="s">
        <v>8</v>
      </c>
      <c r="E233" s="94">
        <v>1</v>
      </c>
      <c r="F233" s="130"/>
      <c r="G233" s="121">
        <v>0.18</v>
      </c>
      <c r="H233" s="129">
        <f t="shared" si="120"/>
        <v>0</v>
      </c>
      <c r="I233" s="129">
        <f t="shared" si="121"/>
        <v>0</v>
      </c>
      <c r="J233" s="94">
        <v>1</v>
      </c>
      <c r="K233" s="130"/>
      <c r="L233" s="121">
        <v>0.18</v>
      </c>
      <c r="M233" s="129">
        <f t="shared" si="122"/>
        <v>0</v>
      </c>
      <c r="N233" s="129">
        <f t="shared" si="123"/>
        <v>0</v>
      </c>
      <c r="O233" s="94">
        <v>1</v>
      </c>
      <c r="P233" s="130"/>
      <c r="Q233" s="121">
        <v>0.18</v>
      </c>
      <c r="R233" s="129">
        <f t="shared" si="124"/>
        <v>0</v>
      </c>
      <c r="S233" s="129">
        <f t="shared" si="125"/>
        <v>0</v>
      </c>
    </row>
    <row r="234" spans="1:19" ht="48.75" customHeight="1">
      <c r="A234" s="213"/>
      <c r="B234" s="213"/>
      <c r="C234" s="43" t="s">
        <v>105</v>
      </c>
      <c r="D234" s="32" t="s">
        <v>4</v>
      </c>
      <c r="E234" s="94">
        <v>5</v>
      </c>
      <c r="F234" s="130"/>
      <c r="G234" s="121">
        <v>0.18</v>
      </c>
      <c r="H234" s="129">
        <f t="shared" si="120"/>
        <v>0</v>
      </c>
      <c r="I234" s="129">
        <f t="shared" si="121"/>
        <v>0</v>
      </c>
      <c r="J234" s="94">
        <v>25</v>
      </c>
      <c r="K234" s="130"/>
      <c r="L234" s="121">
        <v>0.18</v>
      </c>
      <c r="M234" s="129">
        <f t="shared" si="122"/>
        <v>0</v>
      </c>
      <c r="N234" s="129">
        <f t="shared" si="123"/>
        <v>0</v>
      </c>
      <c r="O234" s="94">
        <v>25</v>
      </c>
      <c r="P234" s="130"/>
      <c r="Q234" s="121">
        <v>0.18</v>
      </c>
      <c r="R234" s="129">
        <f t="shared" si="124"/>
        <v>0</v>
      </c>
      <c r="S234" s="129">
        <f t="shared" si="125"/>
        <v>0</v>
      </c>
    </row>
    <row r="235" spans="1:19" ht="46.5" customHeight="1">
      <c r="A235" s="213"/>
      <c r="B235" s="213"/>
      <c r="C235" s="43" t="s">
        <v>106</v>
      </c>
      <c r="D235" s="32" t="s">
        <v>4</v>
      </c>
      <c r="E235" s="94">
        <v>5</v>
      </c>
      <c r="F235" s="130"/>
      <c r="G235" s="121">
        <v>0.18</v>
      </c>
      <c r="H235" s="129">
        <f t="shared" si="120"/>
        <v>0</v>
      </c>
      <c r="I235" s="129">
        <f t="shared" si="121"/>
        <v>0</v>
      </c>
      <c r="J235" s="94">
        <v>25</v>
      </c>
      <c r="K235" s="130"/>
      <c r="L235" s="121">
        <v>0.18</v>
      </c>
      <c r="M235" s="129">
        <f t="shared" si="122"/>
        <v>0</v>
      </c>
      <c r="N235" s="129">
        <f t="shared" si="123"/>
        <v>0</v>
      </c>
      <c r="O235" s="94">
        <v>25</v>
      </c>
      <c r="P235" s="130"/>
      <c r="Q235" s="121">
        <v>0.18</v>
      </c>
      <c r="R235" s="129">
        <f t="shared" si="124"/>
        <v>0</v>
      </c>
      <c r="S235" s="129">
        <f t="shared" si="125"/>
        <v>0</v>
      </c>
    </row>
    <row r="236" spans="1:19" ht="44.25" customHeight="1">
      <c r="A236" s="213"/>
      <c r="B236" s="213"/>
      <c r="C236" s="43" t="s">
        <v>107</v>
      </c>
      <c r="D236" s="32" t="s">
        <v>4</v>
      </c>
      <c r="E236" s="94">
        <v>5</v>
      </c>
      <c r="F236" s="130"/>
      <c r="G236" s="121">
        <v>0.18</v>
      </c>
      <c r="H236" s="129">
        <f t="shared" si="120"/>
        <v>0</v>
      </c>
      <c r="I236" s="129">
        <f t="shared" si="121"/>
        <v>0</v>
      </c>
      <c r="J236" s="94">
        <v>25</v>
      </c>
      <c r="K236" s="130"/>
      <c r="L236" s="121">
        <v>0.18</v>
      </c>
      <c r="M236" s="129">
        <f t="shared" si="122"/>
        <v>0</v>
      </c>
      <c r="N236" s="129">
        <f t="shared" si="123"/>
        <v>0</v>
      </c>
      <c r="O236" s="94">
        <v>25</v>
      </c>
      <c r="P236" s="130"/>
      <c r="Q236" s="121">
        <v>0.18</v>
      </c>
      <c r="R236" s="129">
        <f t="shared" si="124"/>
        <v>0</v>
      </c>
      <c r="S236" s="129">
        <f t="shared" si="125"/>
        <v>0</v>
      </c>
    </row>
    <row r="237" spans="1:19" ht="30" customHeight="1">
      <c r="A237" s="213"/>
      <c r="B237" s="213"/>
      <c r="C237" s="43" t="s">
        <v>108</v>
      </c>
      <c r="D237" s="32" t="s">
        <v>4</v>
      </c>
      <c r="E237" s="94">
        <v>5</v>
      </c>
      <c r="F237" s="130"/>
      <c r="G237" s="121">
        <v>0.18</v>
      </c>
      <c r="H237" s="129">
        <f t="shared" si="120"/>
        <v>0</v>
      </c>
      <c r="I237" s="129">
        <f t="shared" si="121"/>
        <v>0</v>
      </c>
      <c r="J237" s="94">
        <v>50</v>
      </c>
      <c r="K237" s="130"/>
      <c r="L237" s="121">
        <v>0.18</v>
      </c>
      <c r="M237" s="129">
        <f t="shared" si="122"/>
        <v>0</v>
      </c>
      <c r="N237" s="129">
        <f t="shared" si="123"/>
        <v>0</v>
      </c>
      <c r="O237" s="94">
        <v>50</v>
      </c>
      <c r="P237" s="130"/>
      <c r="Q237" s="121">
        <v>0.18</v>
      </c>
      <c r="R237" s="129">
        <f t="shared" si="124"/>
        <v>0</v>
      </c>
      <c r="S237" s="129">
        <f t="shared" si="125"/>
        <v>0</v>
      </c>
    </row>
    <row r="238" spans="1:19" ht="30" customHeight="1">
      <c r="A238" s="213"/>
      <c r="B238" s="213"/>
      <c r="C238" s="43" t="s">
        <v>109</v>
      </c>
      <c r="D238" s="32" t="s">
        <v>94</v>
      </c>
      <c r="E238" s="94">
        <v>200</v>
      </c>
      <c r="F238" s="130"/>
      <c r="G238" s="121">
        <v>0.18</v>
      </c>
      <c r="H238" s="129">
        <f t="shared" si="120"/>
        <v>0</v>
      </c>
      <c r="I238" s="129">
        <f t="shared" si="121"/>
        <v>0</v>
      </c>
      <c r="J238" s="94">
        <v>200</v>
      </c>
      <c r="K238" s="130"/>
      <c r="L238" s="121">
        <v>0.18</v>
      </c>
      <c r="M238" s="129">
        <f t="shared" si="122"/>
        <v>0</v>
      </c>
      <c r="N238" s="129">
        <f t="shared" si="123"/>
        <v>0</v>
      </c>
      <c r="O238" s="94">
        <v>200</v>
      </c>
      <c r="P238" s="130"/>
      <c r="Q238" s="121">
        <v>0.18</v>
      </c>
      <c r="R238" s="129">
        <f t="shared" si="124"/>
        <v>0</v>
      </c>
      <c r="S238" s="129">
        <f t="shared" si="125"/>
        <v>0</v>
      </c>
    </row>
    <row r="239" spans="1:19" ht="30" customHeight="1">
      <c r="A239" s="213"/>
      <c r="B239" s="213"/>
      <c r="C239" s="43" t="s">
        <v>110</v>
      </c>
      <c r="D239" s="32" t="s">
        <v>94</v>
      </c>
      <c r="E239" s="94">
        <v>100</v>
      </c>
      <c r="F239" s="130"/>
      <c r="G239" s="121">
        <v>0.18</v>
      </c>
      <c r="H239" s="129">
        <f t="shared" si="120"/>
        <v>0</v>
      </c>
      <c r="I239" s="129">
        <f t="shared" si="121"/>
        <v>0</v>
      </c>
      <c r="J239" s="94">
        <v>100</v>
      </c>
      <c r="K239" s="130"/>
      <c r="L239" s="121">
        <v>0.18</v>
      </c>
      <c r="M239" s="129">
        <f t="shared" si="122"/>
        <v>0</v>
      </c>
      <c r="N239" s="129">
        <f t="shared" si="123"/>
        <v>0</v>
      </c>
      <c r="O239" s="94">
        <v>100</v>
      </c>
      <c r="P239" s="130"/>
      <c r="Q239" s="121">
        <v>0.18</v>
      </c>
      <c r="R239" s="129">
        <f t="shared" si="124"/>
        <v>0</v>
      </c>
      <c r="S239" s="129">
        <f t="shared" si="125"/>
        <v>0</v>
      </c>
    </row>
    <row r="240" spans="1:19" ht="30" customHeight="1">
      <c r="A240" s="213"/>
      <c r="B240" s="213"/>
      <c r="C240" s="30" t="s">
        <v>32</v>
      </c>
      <c r="D240" s="25"/>
      <c r="E240" s="94"/>
      <c r="F240" s="130"/>
      <c r="G240" s="132"/>
      <c r="H240" s="133"/>
      <c r="I240" s="133"/>
      <c r="J240" s="94"/>
      <c r="K240" s="130"/>
      <c r="L240" s="132"/>
      <c r="M240" s="133"/>
      <c r="N240" s="133"/>
      <c r="O240" s="94"/>
      <c r="P240" s="130"/>
      <c r="Q240" s="132"/>
      <c r="R240" s="133"/>
      <c r="S240" s="133"/>
    </row>
    <row r="241" spans="1:19" ht="30" customHeight="1">
      <c r="A241" s="213"/>
      <c r="B241" s="213"/>
      <c r="C241" s="44" t="s">
        <v>125</v>
      </c>
      <c r="D241" s="25" t="s">
        <v>11</v>
      </c>
      <c r="E241" s="94">
        <v>20</v>
      </c>
      <c r="F241" s="130"/>
      <c r="G241" s="121">
        <v>0.18</v>
      </c>
      <c r="H241" s="129">
        <f t="shared" ref="H241:H244" si="126">F241*(100%+G241)</f>
        <v>0</v>
      </c>
      <c r="I241" s="129">
        <f t="shared" ref="I241:I244" si="127">E241*H241</f>
        <v>0</v>
      </c>
      <c r="J241" s="94">
        <v>20</v>
      </c>
      <c r="K241" s="130"/>
      <c r="L241" s="121">
        <v>0.18</v>
      </c>
      <c r="M241" s="129">
        <f t="shared" ref="M241:M244" si="128">K241*(100%+L241)</f>
        <v>0</v>
      </c>
      <c r="N241" s="129">
        <f t="shared" ref="N241:N244" si="129">J241*M241</f>
        <v>0</v>
      </c>
      <c r="O241" s="94">
        <v>20</v>
      </c>
      <c r="P241" s="130"/>
      <c r="Q241" s="121">
        <v>0.18</v>
      </c>
      <c r="R241" s="129">
        <f t="shared" ref="R241:R244" si="130">P241*(100%+Q241)</f>
        <v>0</v>
      </c>
      <c r="S241" s="129">
        <f t="shared" ref="S241:S244" si="131">O241*R241</f>
        <v>0</v>
      </c>
    </row>
    <row r="242" spans="1:19" ht="30" customHeight="1">
      <c r="A242" s="213"/>
      <c r="B242" s="213"/>
      <c r="C242" s="45" t="s">
        <v>126</v>
      </c>
      <c r="D242" s="25" t="s">
        <v>13</v>
      </c>
      <c r="E242" s="94">
        <v>40</v>
      </c>
      <c r="F242" s="130"/>
      <c r="G242" s="121">
        <v>0.18</v>
      </c>
      <c r="H242" s="129">
        <f t="shared" si="126"/>
        <v>0</v>
      </c>
      <c r="I242" s="129">
        <f t="shared" si="127"/>
        <v>0</v>
      </c>
      <c r="J242" s="94">
        <v>40</v>
      </c>
      <c r="K242" s="130"/>
      <c r="L242" s="121">
        <v>0.18</v>
      </c>
      <c r="M242" s="129">
        <f t="shared" si="128"/>
        <v>0</v>
      </c>
      <c r="N242" s="129">
        <f t="shared" si="129"/>
        <v>0</v>
      </c>
      <c r="O242" s="94">
        <v>40</v>
      </c>
      <c r="P242" s="130"/>
      <c r="Q242" s="121">
        <v>0.18</v>
      </c>
      <c r="R242" s="129">
        <f t="shared" si="130"/>
        <v>0</v>
      </c>
      <c r="S242" s="129">
        <f t="shared" si="131"/>
        <v>0</v>
      </c>
    </row>
    <row r="243" spans="1:19" ht="79.5" customHeight="1">
      <c r="A243" s="213"/>
      <c r="B243" s="213"/>
      <c r="C243" s="44" t="s">
        <v>111</v>
      </c>
      <c r="D243" s="25" t="s">
        <v>113</v>
      </c>
      <c r="E243" s="94">
        <v>30</v>
      </c>
      <c r="F243" s="130"/>
      <c r="G243" s="121">
        <v>0.18</v>
      </c>
      <c r="H243" s="129">
        <f t="shared" si="126"/>
        <v>0</v>
      </c>
      <c r="I243" s="129">
        <f t="shared" si="127"/>
        <v>0</v>
      </c>
      <c r="J243" s="94">
        <v>30</v>
      </c>
      <c r="K243" s="130"/>
      <c r="L243" s="121">
        <v>0.18</v>
      </c>
      <c r="M243" s="129">
        <f t="shared" si="128"/>
        <v>0</v>
      </c>
      <c r="N243" s="129">
        <f t="shared" si="129"/>
        <v>0</v>
      </c>
      <c r="O243" s="94">
        <v>50</v>
      </c>
      <c r="P243" s="130"/>
      <c r="Q243" s="121">
        <v>0.18</v>
      </c>
      <c r="R243" s="129">
        <f t="shared" si="130"/>
        <v>0</v>
      </c>
      <c r="S243" s="129">
        <f t="shared" si="131"/>
        <v>0</v>
      </c>
    </row>
    <row r="244" spans="1:19" ht="96.75" customHeight="1">
      <c r="A244" s="213"/>
      <c r="B244" s="213"/>
      <c r="C244" s="44" t="s">
        <v>112</v>
      </c>
      <c r="D244" s="25" t="s">
        <v>113</v>
      </c>
      <c r="E244" s="94">
        <v>30</v>
      </c>
      <c r="F244" s="130"/>
      <c r="G244" s="121">
        <v>0.18</v>
      </c>
      <c r="H244" s="129">
        <f t="shared" si="126"/>
        <v>0</v>
      </c>
      <c r="I244" s="129">
        <f t="shared" si="127"/>
        <v>0</v>
      </c>
      <c r="J244" s="94">
        <v>30</v>
      </c>
      <c r="K244" s="130"/>
      <c r="L244" s="121">
        <v>0.18</v>
      </c>
      <c r="M244" s="129">
        <f t="shared" si="128"/>
        <v>0</v>
      </c>
      <c r="N244" s="129">
        <f t="shared" si="129"/>
        <v>0</v>
      </c>
      <c r="O244" s="94">
        <v>50</v>
      </c>
      <c r="P244" s="130"/>
      <c r="Q244" s="121">
        <v>0.18</v>
      </c>
      <c r="R244" s="129">
        <f t="shared" si="130"/>
        <v>0</v>
      </c>
      <c r="S244" s="129">
        <f t="shared" si="131"/>
        <v>0</v>
      </c>
    </row>
    <row r="245" spans="1:19" ht="30" customHeight="1">
      <c r="A245" s="214"/>
      <c r="B245" s="214"/>
      <c r="C245" s="62" t="s">
        <v>66</v>
      </c>
      <c r="D245" s="59"/>
      <c r="E245" s="209">
        <f>SUM(I177:I244)</f>
        <v>0</v>
      </c>
      <c r="F245" s="210"/>
      <c r="G245" s="210"/>
      <c r="H245" s="210"/>
      <c r="I245" s="210"/>
      <c r="J245" s="209">
        <f>SUM(N177:N244)</f>
        <v>0</v>
      </c>
      <c r="K245" s="210"/>
      <c r="L245" s="210"/>
      <c r="M245" s="210"/>
      <c r="N245" s="210"/>
      <c r="O245" s="209">
        <f>SUM(S177:S244)</f>
        <v>0</v>
      </c>
      <c r="P245" s="210"/>
      <c r="Q245" s="210"/>
      <c r="R245" s="210"/>
      <c r="S245" s="210"/>
    </row>
    <row r="246" spans="1:19" ht="29.45" customHeight="1">
      <c r="A246" s="21"/>
      <c r="B246" s="21"/>
      <c r="C246" s="61" t="s">
        <v>68</v>
      </c>
      <c r="D246" s="63"/>
      <c r="E246" s="221">
        <f>E7+E50+E97+E176</f>
        <v>0</v>
      </c>
      <c r="F246" s="221"/>
      <c r="G246" s="221"/>
      <c r="H246" s="221"/>
      <c r="I246" s="221"/>
      <c r="J246" s="221">
        <f>J7+J50+J97+J176</f>
        <v>0</v>
      </c>
      <c r="K246" s="221"/>
      <c r="L246" s="221"/>
      <c r="M246" s="221"/>
      <c r="N246" s="221"/>
      <c r="O246" s="221">
        <f>O7+O50+O97+O176</f>
        <v>0</v>
      </c>
      <c r="P246" s="221"/>
      <c r="Q246" s="221"/>
      <c r="R246" s="221"/>
      <c r="S246" s="221"/>
    </row>
    <row r="247" spans="1:19" ht="30" customHeight="1">
      <c r="A247" s="21"/>
      <c r="B247" s="56"/>
      <c r="C247" s="64" t="s">
        <v>67</v>
      </c>
      <c r="D247" s="65"/>
      <c r="E247" s="222">
        <f>E245+E166+E87+E44</f>
        <v>0</v>
      </c>
      <c r="F247" s="223"/>
      <c r="G247" s="223"/>
      <c r="H247" s="223"/>
      <c r="I247" s="224"/>
      <c r="J247" s="222">
        <f>J245+J166+J87+J44</f>
        <v>0</v>
      </c>
      <c r="K247" s="223"/>
      <c r="L247" s="223"/>
      <c r="M247" s="223"/>
      <c r="N247" s="224"/>
      <c r="O247" s="222">
        <f>O245+O166+O87+O44</f>
        <v>0</v>
      </c>
      <c r="P247" s="223"/>
      <c r="Q247" s="223"/>
      <c r="R247" s="223"/>
      <c r="S247" s="224"/>
    </row>
    <row r="249" spans="1:19" ht="15">
      <c r="C249" s="155" t="s">
        <v>168</v>
      </c>
    </row>
    <row r="250" spans="1:19">
      <c r="C250" s="156"/>
    </row>
    <row r="251" spans="1:19">
      <c r="C251" s="157" t="s">
        <v>169</v>
      </c>
    </row>
    <row r="252" spans="1:19">
      <c r="C252" s="156"/>
    </row>
    <row r="253" spans="1:19" ht="28.5">
      <c r="C253" s="157" t="s">
        <v>170</v>
      </c>
    </row>
    <row r="254" spans="1:19">
      <c r="C254" s="156"/>
    </row>
    <row r="255" spans="1:19" ht="28.5">
      <c r="C255" s="157" t="s">
        <v>171</v>
      </c>
    </row>
    <row r="256" spans="1:19">
      <c r="C256" s="156"/>
    </row>
    <row r="257" spans="3:3" ht="28.5">
      <c r="C257" s="157" t="s">
        <v>172</v>
      </c>
    </row>
    <row r="258" spans="3:3">
      <c r="C258" s="156"/>
    </row>
    <row r="259" spans="3:3" ht="28.5">
      <c r="C259" s="157" t="s">
        <v>173</v>
      </c>
    </row>
    <row r="260" spans="3:3">
      <c r="C260" s="156"/>
    </row>
    <row r="261" spans="3:3" ht="28.5">
      <c r="C261" s="157" t="s">
        <v>174</v>
      </c>
    </row>
    <row r="262" spans="3:3">
      <c r="C262" s="156"/>
    </row>
    <row r="263" spans="3:3">
      <c r="C263" s="158" t="s">
        <v>175</v>
      </c>
    </row>
    <row r="264" spans="3:3">
      <c r="C264" s="156"/>
    </row>
    <row r="265" spans="3:3" ht="15">
      <c r="C265" s="159" t="s">
        <v>176</v>
      </c>
    </row>
    <row r="266" spans="3:3">
      <c r="C266" s="160"/>
    </row>
    <row r="267" spans="3:3" ht="72.75">
      <c r="C267" s="161" t="s">
        <v>177</v>
      </c>
    </row>
    <row r="268" spans="3:3">
      <c r="C268" s="162"/>
    </row>
    <row r="269" spans="3:3" ht="171.75">
      <c r="C269" s="162" t="s">
        <v>178</v>
      </c>
    </row>
    <row r="270" spans="3:3">
      <c r="C270" s="162"/>
    </row>
    <row r="271" spans="3:3">
      <c r="C271" s="163" t="s">
        <v>179</v>
      </c>
    </row>
    <row r="272" spans="3:3">
      <c r="C272" s="163"/>
    </row>
    <row r="273" spans="3:3" ht="28.5">
      <c r="C273" s="163" t="s">
        <v>180</v>
      </c>
    </row>
    <row r="274" spans="3:3">
      <c r="C274" s="163"/>
    </row>
    <row r="275" spans="3:3">
      <c r="C275" s="163" t="s">
        <v>181</v>
      </c>
    </row>
    <row r="276" spans="3:3">
      <c r="C276" s="163"/>
    </row>
    <row r="277" spans="3:3">
      <c r="C277" s="163" t="s">
        <v>182</v>
      </c>
    </row>
    <row r="278" spans="3:3">
      <c r="C278" s="163" t="s">
        <v>183</v>
      </c>
    </row>
    <row r="279" spans="3:3" ht="42.75">
      <c r="C279" s="163" t="s">
        <v>184</v>
      </c>
    </row>
    <row r="280" spans="3:3">
      <c r="C280" s="163" t="s">
        <v>185</v>
      </c>
    </row>
  </sheetData>
  <autoFilter ref="A2:S247" xr:uid="{AF70D467-4DFC-42C1-A2FC-0EE0D33C3EB7}"/>
  <mergeCells count="47">
    <mergeCell ref="D1:D2"/>
    <mergeCell ref="E1:I1"/>
    <mergeCell ref="J1:N1"/>
    <mergeCell ref="O1:S1"/>
    <mergeCell ref="A3:A7"/>
    <mergeCell ref="B3:B44"/>
    <mergeCell ref="E7:I7"/>
    <mergeCell ref="J7:N7"/>
    <mergeCell ref="O7:S7"/>
    <mergeCell ref="A8:A44"/>
    <mergeCell ref="E44:I44"/>
    <mergeCell ref="J44:N44"/>
    <mergeCell ref="O44:S44"/>
    <mergeCell ref="A1:C1"/>
    <mergeCell ref="A46:A50"/>
    <mergeCell ref="B46:B87"/>
    <mergeCell ref="E50:I50"/>
    <mergeCell ref="J50:N50"/>
    <mergeCell ref="O50:S50"/>
    <mergeCell ref="A51:A87"/>
    <mergeCell ref="E87:I87"/>
    <mergeCell ref="A89:A97"/>
    <mergeCell ref="B89:B166"/>
    <mergeCell ref="E97:I97"/>
    <mergeCell ref="J97:N97"/>
    <mergeCell ref="O97:S97"/>
    <mergeCell ref="A98:A166"/>
    <mergeCell ref="E166:I166"/>
    <mergeCell ref="J166:N166"/>
    <mergeCell ref="O166:S166"/>
    <mergeCell ref="O245:S245"/>
    <mergeCell ref="J87:N87"/>
    <mergeCell ref="O87:S87"/>
    <mergeCell ref="E176:I176"/>
    <mergeCell ref="J176:N176"/>
    <mergeCell ref="O176:S176"/>
    <mergeCell ref="E246:I246"/>
    <mergeCell ref="J246:N246"/>
    <mergeCell ref="E247:I247"/>
    <mergeCell ref="J247:N247"/>
    <mergeCell ref="O247:S247"/>
    <mergeCell ref="O246:S246"/>
    <mergeCell ref="A168:A176"/>
    <mergeCell ref="B168:B245"/>
    <mergeCell ref="A177:A245"/>
    <mergeCell ref="E245:I245"/>
    <mergeCell ref="J245:N245"/>
  </mergeCells>
  <pageMargins left="0.7" right="0.7" top="0.75" bottom="0.75" header="0.3" footer="0.3"/>
  <pageSetup orientation="portrait" r:id="rId1"/>
  <ignoredErrors>
    <ignoredError sqref="E17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DC1E2-E7FD-470B-B702-BF4D0B5BDDAC}">
  <dimension ref="A1:S280"/>
  <sheetViews>
    <sheetView zoomScale="66" zoomScaleNormal="25" workbookViewId="0">
      <pane xSplit="1" ySplit="1" topLeftCell="B2" activePane="bottomRight" state="frozen"/>
      <selection pane="topRight" activeCell="D1" sqref="D1"/>
      <selection pane="bottomLeft" activeCell="A2" sqref="A2"/>
      <selection pane="bottomRight" activeCell="D257" sqref="D257"/>
    </sheetView>
  </sheetViews>
  <sheetFormatPr defaultColWidth="9.140625" defaultRowHeight="14.25"/>
  <cols>
    <col min="1" max="2" width="9.140625" style="1"/>
    <col min="3" max="3" width="88" style="22" customWidth="1"/>
    <col min="4" max="4" width="12.42578125" style="11" customWidth="1"/>
    <col min="5" max="5" width="13.42578125" style="11" customWidth="1"/>
    <col min="6" max="6" width="13.7109375" style="101" customWidth="1"/>
    <col min="7" max="7" width="14.85546875" style="8" customWidth="1"/>
    <col min="8" max="8" width="19.140625" style="8" customWidth="1"/>
    <col min="9" max="9" width="22.5703125" style="8" customWidth="1"/>
    <col min="10" max="10" width="13.42578125" style="100" customWidth="1"/>
    <col min="11" max="11" width="13.7109375" style="101" customWidth="1"/>
    <col min="12" max="12" width="14.85546875" style="8" customWidth="1"/>
    <col min="13" max="13" width="19.140625" style="8" customWidth="1"/>
    <col min="14" max="14" width="22.5703125" style="8" customWidth="1"/>
    <col min="15" max="15" width="13.42578125" style="100" customWidth="1"/>
    <col min="16" max="16" width="13.7109375" style="101" customWidth="1"/>
    <col min="17" max="17" width="14.85546875" style="8" customWidth="1"/>
    <col min="18" max="18" width="19.140625" style="8" customWidth="1"/>
    <col min="19" max="19" width="22.5703125" style="8" customWidth="1"/>
    <col min="20" max="16384" width="9.140625" style="1"/>
  </cols>
  <sheetData>
    <row r="1" spans="1:19" ht="36.75" customHeight="1">
      <c r="A1" s="12" t="s">
        <v>137</v>
      </c>
      <c r="B1" s="55"/>
      <c r="C1" s="23"/>
      <c r="D1" s="216" t="s">
        <v>2</v>
      </c>
      <c r="E1" s="211" t="s">
        <v>127</v>
      </c>
      <c r="F1" s="211"/>
      <c r="G1" s="211"/>
      <c r="H1" s="211"/>
      <c r="I1" s="211"/>
      <c r="J1" s="203" t="s">
        <v>132</v>
      </c>
      <c r="K1" s="203"/>
      <c r="L1" s="203"/>
      <c r="M1" s="203"/>
      <c r="N1" s="203"/>
      <c r="O1" s="196" t="s">
        <v>131</v>
      </c>
      <c r="P1" s="196"/>
      <c r="Q1" s="196"/>
      <c r="R1" s="196"/>
      <c r="S1" s="196"/>
    </row>
    <row r="2" spans="1:19" s="7" customFormat="1" ht="30">
      <c r="A2" s="2" t="s">
        <v>1</v>
      </c>
      <c r="B2" s="2" t="s">
        <v>128</v>
      </c>
      <c r="C2" s="10" t="s">
        <v>53</v>
      </c>
      <c r="D2" s="217"/>
      <c r="E2" s="51" t="s">
        <v>33</v>
      </c>
      <c r="F2" s="52" t="s">
        <v>44</v>
      </c>
      <c r="G2" s="78" t="s">
        <v>45</v>
      </c>
      <c r="H2" s="78" t="s">
        <v>46</v>
      </c>
      <c r="I2" s="78" t="s">
        <v>47</v>
      </c>
      <c r="J2" s="67" t="s">
        <v>33</v>
      </c>
      <c r="K2" s="68" t="s">
        <v>44</v>
      </c>
      <c r="L2" s="77" t="s">
        <v>45</v>
      </c>
      <c r="M2" s="77" t="s">
        <v>46</v>
      </c>
      <c r="N2" s="77" t="s">
        <v>47</v>
      </c>
      <c r="O2" s="70" t="s">
        <v>33</v>
      </c>
      <c r="P2" s="71" t="s">
        <v>44</v>
      </c>
      <c r="Q2" s="79" t="s">
        <v>45</v>
      </c>
      <c r="R2" s="79" t="s">
        <v>46</v>
      </c>
      <c r="S2" s="79" t="s">
        <v>47</v>
      </c>
    </row>
    <row r="3" spans="1:19" s="7" customFormat="1" ht="15">
      <c r="A3" s="215">
        <v>1</v>
      </c>
      <c r="B3" s="219" t="s">
        <v>138</v>
      </c>
      <c r="C3" s="35" t="s">
        <v>3</v>
      </c>
      <c r="D3" s="9" t="s">
        <v>4</v>
      </c>
      <c r="E3" s="117">
        <v>12</v>
      </c>
      <c r="F3" s="105"/>
      <c r="G3" s="97">
        <v>0.18</v>
      </c>
      <c r="H3" s="105">
        <f>F3*(100%+G3)</f>
        <v>0</v>
      </c>
      <c r="I3" s="105">
        <f>E3*H3</f>
        <v>0</v>
      </c>
      <c r="J3" s="117">
        <v>12</v>
      </c>
      <c r="K3" s="105"/>
      <c r="L3" s="97">
        <v>0.18</v>
      </c>
      <c r="M3" s="105">
        <f>K3*(100%+L3)</f>
        <v>0</v>
      </c>
      <c r="N3" s="105">
        <f>J3*M3</f>
        <v>0</v>
      </c>
      <c r="O3" s="117">
        <v>12</v>
      </c>
      <c r="P3" s="105"/>
      <c r="Q3" s="97">
        <v>0.18</v>
      </c>
      <c r="R3" s="105">
        <f>P3*(100%+Q3)</f>
        <v>0</v>
      </c>
      <c r="S3" s="105">
        <f>O3*R3</f>
        <v>0</v>
      </c>
    </row>
    <row r="4" spans="1:19" s="7" customFormat="1" ht="15">
      <c r="A4" s="215"/>
      <c r="B4" s="218"/>
      <c r="C4" s="35" t="s">
        <v>5</v>
      </c>
      <c r="D4" s="9" t="s">
        <v>4</v>
      </c>
      <c r="E4" s="117">
        <v>12</v>
      </c>
      <c r="F4" s="105"/>
      <c r="G4" s="97">
        <v>0.18</v>
      </c>
      <c r="H4" s="105">
        <f>F4*(100%+G4)</f>
        <v>0</v>
      </c>
      <c r="I4" s="105">
        <f>E4*H4</f>
        <v>0</v>
      </c>
      <c r="J4" s="117">
        <v>12</v>
      </c>
      <c r="K4" s="105"/>
      <c r="L4" s="97">
        <v>0.18</v>
      </c>
      <c r="M4" s="105">
        <f>K4*(100%+L4)</f>
        <v>0</v>
      </c>
      <c r="N4" s="105">
        <f>J4*M4</f>
        <v>0</v>
      </c>
      <c r="O4" s="117">
        <v>12</v>
      </c>
      <c r="P4" s="105"/>
      <c r="Q4" s="97">
        <v>0.18</v>
      </c>
      <c r="R4" s="105">
        <f t="shared" ref="R4:R6" si="0">P4*(100%+Q4)</f>
        <v>0</v>
      </c>
      <c r="S4" s="105">
        <f t="shared" ref="S4:S6" si="1">O4*R4</f>
        <v>0</v>
      </c>
    </row>
    <row r="5" spans="1:19" s="7" customFormat="1" ht="15">
      <c r="A5" s="215"/>
      <c r="B5" s="218"/>
      <c r="C5" s="35" t="s">
        <v>70</v>
      </c>
      <c r="D5" s="13" t="s">
        <v>4</v>
      </c>
      <c r="E5" s="72">
        <v>1</v>
      </c>
      <c r="F5" s="105"/>
      <c r="G5" s="97">
        <v>0.05</v>
      </c>
      <c r="H5" s="105">
        <f t="shared" ref="H5:H6" si="2">F5*(100%+G5)</f>
        <v>0</v>
      </c>
      <c r="I5" s="105">
        <f t="shared" ref="I5:I6" si="3">E5*H5</f>
        <v>0</v>
      </c>
      <c r="J5" s="72">
        <v>1</v>
      </c>
      <c r="K5" s="105"/>
      <c r="L5" s="97">
        <v>0.05</v>
      </c>
      <c r="M5" s="105">
        <f t="shared" ref="M5:M6" si="4">K5*(100%+L5)</f>
        <v>0</v>
      </c>
      <c r="N5" s="105">
        <f t="shared" ref="N5:N6" si="5">J5*M5</f>
        <v>0</v>
      </c>
      <c r="O5" s="72">
        <v>1</v>
      </c>
      <c r="P5" s="105"/>
      <c r="Q5" s="97">
        <v>0.05</v>
      </c>
      <c r="R5" s="105">
        <f t="shared" si="0"/>
        <v>0</v>
      </c>
      <c r="S5" s="105">
        <f t="shared" si="1"/>
        <v>0</v>
      </c>
    </row>
    <row r="6" spans="1:19" s="7" customFormat="1" ht="15">
      <c r="A6" s="215"/>
      <c r="B6" s="218"/>
      <c r="C6" s="35" t="s">
        <v>238</v>
      </c>
      <c r="D6" s="15" t="s">
        <v>4</v>
      </c>
      <c r="E6" s="120">
        <v>24</v>
      </c>
      <c r="F6" s="122"/>
      <c r="G6" s="121">
        <v>0.05</v>
      </c>
      <c r="H6" s="122">
        <f t="shared" si="2"/>
        <v>0</v>
      </c>
      <c r="I6" s="122">
        <f t="shared" si="3"/>
        <v>0</v>
      </c>
      <c r="J6" s="120">
        <v>24</v>
      </c>
      <c r="K6" s="122"/>
      <c r="L6" s="121">
        <v>0.05</v>
      </c>
      <c r="M6" s="122">
        <f t="shared" si="4"/>
        <v>0</v>
      </c>
      <c r="N6" s="122">
        <f t="shared" si="5"/>
        <v>0</v>
      </c>
      <c r="O6" s="120">
        <v>24</v>
      </c>
      <c r="P6" s="122"/>
      <c r="Q6" s="121">
        <v>0.05</v>
      </c>
      <c r="R6" s="122">
        <f t="shared" si="0"/>
        <v>0</v>
      </c>
      <c r="S6" s="122">
        <f t="shared" si="1"/>
        <v>0</v>
      </c>
    </row>
    <row r="7" spans="1:19" s="7" customFormat="1" ht="15">
      <c r="A7" s="215"/>
      <c r="B7" s="218"/>
      <c r="C7" s="34" t="s">
        <v>63</v>
      </c>
      <c r="D7" s="57"/>
      <c r="E7" s="197">
        <f>SUM(I3:I6)</f>
        <v>0</v>
      </c>
      <c r="F7" s="198"/>
      <c r="G7" s="198"/>
      <c r="H7" s="198"/>
      <c r="I7" s="199"/>
      <c r="J7" s="197">
        <f>SUM(N3:N6)</f>
        <v>0</v>
      </c>
      <c r="K7" s="198"/>
      <c r="L7" s="198"/>
      <c r="M7" s="198"/>
      <c r="N7" s="199"/>
      <c r="O7" s="197">
        <f>SUM(S3:S6)</f>
        <v>0</v>
      </c>
      <c r="P7" s="198"/>
      <c r="Q7" s="198"/>
      <c r="R7" s="198"/>
      <c r="S7" s="199"/>
    </row>
    <row r="8" spans="1:19" ht="32.25" customHeight="1">
      <c r="A8" s="218">
        <v>2</v>
      </c>
      <c r="B8" s="218"/>
      <c r="C8" s="46" t="s">
        <v>6</v>
      </c>
      <c r="D8" s="3"/>
      <c r="E8" s="3"/>
      <c r="F8" s="98"/>
      <c r="G8" s="6"/>
      <c r="H8" s="89"/>
      <c r="I8" s="89"/>
      <c r="J8" s="3"/>
      <c r="K8" s="98"/>
      <c r="L8" s="6"/>
      <c r="M8" s="89"/>
      <c r="N8" s="89"/>
      <c r="O8" s="3"/>
      <c r="P8" s="98"/>
      <c r="Q8" s="6"/>
      <c r="R8" s="89"/>
      <c r="S8" s="89"/>
    </row>
    <row r="9" spans="1:19" ht="32.25" customHeight="1">
      <c r="A9" s="218"/>
      <c r="B9" s="218"/>
      <c r="C9" s="46" t="s">
        <v>7</v>
      </c>
      <c r="D9" s="3" t="s">
        <v>8</v>
      </c>
      <c r="E9" s="3">
        <v>5</v>
      </c>
      <c r="F9" s="92"/>
      <c r="G9" s="97">
        <v>0.18</v>
      </c>
      <c r="H9" s="88">
        <f t="shared" ref="H9:H11" si="6">F9*(100%+G9)</f>
        <v>0</v>
      </c>
      <c r="I9" s="88">
        <f t="shared" ref="I9:I11" si="7">E9*H9</f>
        <v>0</v>
      </c>
      <c r="J9" s="3">
        <v>5</v>
      </c>
      <c r="K9" s="92"/>
      <c r="L9" s="97">
        <v>0.18</v>
      </c>
      <c r="M9" s="88">
        <f t="shared" ref="M9:M11" si="8">K9*(100%+L9)</f>
        <v>0</v>
      </c>
      <c r="N9" s="88">
        <f t="shared" ref="N9:N11" si="9">J9*M9</f>
        <v>0</v>
      </c>
      <c r="O9" s="3">
        <v>5</v>
      </c>
      <c r="P9" s="92"/>
      <c r="Q9" s="97">
        <v>0.18</v>
      </c>
      <c r="R9" s="88">
        <f t="shared" ref="R9:R11" si="10">P9*(100%+Q9)</f>
        <v>0</v>
      </c>
      <c r="S9" s="88">
        <f t="shared" ref="S9:S11" si="11">O9*R9</f>
        <v>0</v>
      </c>
    </row>
    <row r="10" spans="1:19" ht="32.25" customHeight="1">
      <c r="A10" s="218"/>
      <c r="B10" s="218"/>
      <c r="C10" s="46" t="s">
        <v>9</v>
      </c>
      <c r="D10" s="3" t="s">
        <v>8</v>
      </c>
      <c r="E10" s="3">
        <v>5</v>
      </c>
      <c r="F10" s="92"/>
      <c r="G10" s="97">
        <v>0.18</v>
      </c>
      <c r="H10" s="88">
        <f t="shared" si="6"/>
        <v>0</v>
      </c>
      <c r="I10" s="88">
        <f t="shared" si="7"/>
        <v>0</v>
      </c>
      <c r="J10" s="3">
        <v>5</v>
      </c>
      <c r="K10" s="92"/>
      <c r="L10" s="97">
        <v>0.18</v>
      </c>
      <c r="M10" s="88">
        <f t="shared" si="8"/>
        <v>0</v>
      </c>
      <c r="N10" s="88">
        <f t="shared" si="9"/>
        <v>0</v>
      </c>
      <c r="O10" s="3">
        <v>5</v>
      </c>
      <c r="P10" s="92"/>
      <c r="Q10" s="97">
        <v>0.18</v>
      </c>
      <c r="R10" s="88">
        <f t="shared" si="10"/>
        <v>0</v>
      </c>
      <c r="S10" s="88">
        <f t="shared" si="11"/>
        <v>0</v>
      </c>
    </row>
    <row r="11" spans="1:19" ht="32.25" customHeight="1">
      <c r="A11" s="218"/>
      <c r="B11" s="218"/>
      <c r="C11" s="46" t="s">
        <v>35</v>
      </c>
      <c r="D11" s="3" t="s">
        <v>8</v>
      </c>
      <c r="E11" s="3">
        <v>10</v>
      </c>
      <c r="F11" s="92"/>
      <c r="G11" s="97">
        <v>0.18</v>
      </c>
      <c r="H11" s="88">
        <f t="shared" si="6"/>
        <v>0</v>
      </c>
      <c r="I11" s="88">
        <f t="shared" si="7"/>
        <v>0</v>
      </c>
      <c r="J11" s="3">
        <v>10</v>
      </c>
      <c r="K11" s="92"/>
      <c r="L11" s="97">
        <v>0.18</v>
      </c>
      <c r="M11" s="88">
        <f t="shared" si="8"/>
        <v>0</v>
      </c>
      <c r="N11" s="88">
        <f t="shared" si="9"/>
        <v>0</v>
      </c>
      <c r="O11" s="3">
        <v>10</v>
      </c>
      <c r="P11" s="92"/>
      <c r="Q11" s="97">
        <v>0.18</v>
      </c>
      <c r="R11" s="88">
        <f t="shared" si="10"/>
        <v>0</v>
      </c>
      <c r="S11" s="88">
        <f t="shared" si="11"/>
        <v>0</v>
      </c>
    </row>
    <row r="12" spans="1:19" ht="32.25" customHeight="1">
      <c r="A12" s="218"/>
      <c r="B12" s="218"/>
      <c r="C12" s="47" t="s">
        <v>10</v>
      </c>
      <c r="D12" s="3"/>
      <c r="E12" s="3"/>
      <c r="F12" s="92"/>
      <c r="G12" s="87"/>
      <c r="H12" s="89"/>
      <c r="I12" s="89"/>
      <c r="J12" s="3"/>
      <c r="K12" s="92"/>
      <c r="L12" s="87"/>
      <c r="M12" s="89"/>
      <c r="N12" s="89"/>
      <c r="O12" s="3"/>
      <c r="P12" s="92"/>
      <c r="Q12" s="87"/>
      <c r="R12" s="89"/>
      <c r="S12" s="89"/>
    </row>
    <row r="13" spans="1:19" ht="135" customHeight="1">
      <c r="A13" s="218"/>
      <c r="B13" s="218"/>
      <c r="C13" s="48" t="s">
        <v>116</v>
      </c>
      <c r="D13" s="3" t="s">
        <v>11</v>
      </c>
      <c r="E13" s="3">
        <v>20</v>
      </c>
      <c r="F13" s="92"/>
      <c r="G13" s="97">
        <v>0.18</v>
      </c>
      <c r="H13" s="88">
        <f>F13*(100%+G13)</f>
        <v>0</v>
      </c>
      <c r="I13" s="88">
        <f>E13*H13</f>
        <v>0</v>
      </c>
      <c r="J13" s="3">
        <v>20</v>
      </c>
      <c r="K13" s="92"/>
      <c r="L13" s="97">
        <v>0.18</v>
      </c>
      <c r="M13" s="88">
        <f>K13*(100%+L13)</f>
        <v>0</v>
      </c>
      <c r="N13" s="88">
        <f>J13*M13</f>
        <v>0</v>
      </c>
      <c r="O13" s="3">
        <v>20</v>
      </c>
      <c r="P13" s="92"/>
      <c r="Q13" s="97">
        <v>0.18</v>
      </c>
      <c r="R13" s="88">
        <f>P13*(100%+Q13)</f>
        <v>0</v>
      </c>
      <c r="S13" s="88">
        <f>O13*R13</f>
        <v>0</v>
      </c>
    </row>
    <row r="14" spans="1:19" ht="141.75" customHeight="1">
      <c r="A14" s="218"/>
      <c r="B14" s="218"/>
      <c r="C14" s="48" t="s">
        <v>119</v>
      </c>
      <c r="D14" s="3" t="s">
        <v>12</v>
      </c>
      <c r="E14" s="3">
        <v>180</v>
      </c>
      <c r="F14" s="92"/>
      <c r="G14" s="97">
        <v>0.18</v>
      </c>
      <c r="H14" s="88">
        <f>F14*(100%+G14)</f>
        <v>0</v>
      </c>
      <c r="I14" s="88">
        <f>E14*H14</f>
        <v>0</v>
      </c>
      <c r="J14" s="3">
        <v>180</v>
      </c>
      <c r="K14" s="92"/>
      <c r="L14" s="97">
        <v>0.18</v>
      </c>
      <c r="M14" s="88">
        <f>K14*(100%+L14)</f>
        <v>0</v>
      </c>
      <c r="N14" s="88">
        <f>J14*M14</f>
        <v>0</v>
      </c>
      <c r="O14" s="3">
        <v>180</v>
      </c>
      <c r="P14" s="92"/>
      <c r="Q14" s="97">
        <v>0.18</v>
      </c>
      <c r="R14" s="88">
        <f>P14*(100%+Q14)</f>
        <v>0</v>
      </c>
      <c r="S14" s="88">
        <f>O14*R14</f>
        <v>0</v>
      </c>
    </row>
    <row r="15" spans="1:19" ht="53.25" customHeight="1">
      <c r="A15" s="218"/>
      <c r="B15" s="218"/>
      <c r="C15" s="48" t="s">
        <v>118</v>
      </c>
      <c r="D15" s="3" t="s">
        <v>11</v>
      </c>
      <c r="E15" s="3">
        <v>35</v>
      </c>
      <c r="F15" s="92"/>
      <c r="G15" s="97">
        <v>0.18</v>
      </c>
      <c r="H15" s="88">
        <f t="shared" ref="H15:H17" si="12">F15*(100%+G15)</f>
        <v>0</v>
      </c>
      <c r="I15" s="88">
        <f t="shared" ref="I15:I17" si="13">E15*H15</f>
        <v>0</v>
      </c>
      <c r="J15" s="3">
        <v>35</v>
      </c>
      <c r="K15" s="92"/>
      <c r="L15" s="97">
        <v>0.18</v>
      </c>
      <c r="M15" s="88">
        <f t="shared" ref="M15:M17" si="14">K15*(100%+L15)</f>
        <v>0</v>
      </c>
      <c r="N15" s="88">
        <f t="shared" ref="N15:N17" si="15">J15*M15</f>
        <v>0</v>
      </c>
      <c r="O15" s="3">
        <v>35</v>
      </c>
      <c r="P15" s="92"/>
      <c r="Q15" s="97">
        <v>0.18</v>
      </c>
      <c r="R15" s="88">
        <f t="shared" ref="R15:R17" si="16">P15*(100%+Q15)</f>
        <v>0</v>
      </c>
      <c r="S15" s="88">
        <f t="shared" ref="S15:S17" si="17">O15*R15</f>
        <v>0</v>
      </c>
    </row>
    <row r="16" spans="1:19" ht="32.25" customHeight="1">
      <c r="A16" s="218"/>
      <c r="B16" s="218"/>
      <c r="C16" s="48" t="s">
        <v>117</v>
      </c>
      <c r="D16" s="3" t="s">
        <v>13</v>
      </c>
      <c r="E16" s="3">
        <v>200</v>
      </c>
      <c r="F16" s="92"/>
      <c r="G16" s="97">
        <v>0.18</v>
      </c>
      <c r="H16" s="88">
        <f t="shared" si="12"/>
        <v>0</v>
      </c>
      <c r="I16" s="88">
        <f t="shared" si="13"/>
        <v>0</v>
      </c>
      <c r="J16" s="3">
        <v>200</v>
      </c>
      <c r="K16" s="92"/>
      <c r="L16" s="97">
        <v>0.18</v>
      </c>
      <c r="M16" s="88">
        <f t="shared" si="14"/>
        <v>0</v>
      </c>
      <c r="N16" s="88">
        <f t="shared" si="15"/>
        <v>0</v>
      </c>
      <c r="O16" s="3">
        <v>200</v>
      </c>
      <c r="P16" s="92"/>
      <c r="Q16" s="97">
        <v>0.18</v>
      </c>
      <c r="R16" s="88">
        <f t="shared" si="16"/>
        <v>0</v>
      </c>
      <c r="S16" s="88">
        <f t="shared" si="17"/>
        <v>0</v>
      </c>
    </row>
    <row r="17" spans="1:19" ht="34.700000000000003" customHeight="1">
      <c r="A17" s="218"/>
      <c r="B17" s="218"/>
      <c r="C17" s="46" t="s">
        <v>34</v>
      </c>
      <c r="D17" s="3" t="s">
        <v>8</v>
      </c>
      <c r="E17" s="3">
        <v>10</v>
      </c>
      <c r="F17" s="92"/>
      <c r="G17" s="97">
        <v>0.18</v>
      </c>
      <c r="H17" s="88">
        <f t="shared" si="12"/>
        <v>0</v>
      </c>
      <c r="I17" s="88">
        <f t="shared" si="13"/>
        <v>0</v>
      </c>
      <c r="J17" s="3">
        <v>10</v>
      </c>
      <c r="K17" s="92"/>
      <c r="L17" s="97">
        <v>0.18</v>
      </c>
      <c r="M17" s="88">
        <f t="shared" si="14"/>
        <v>0</v>
      </c>
      <c r="N17" s="88">
        <f t="shared" si="15"/>
        <v>0</v>
      </c>
      <c r="O17" s="3">
        <v>10</v>
      </c>
      <c r="P17" s="92"/>
      <c r="Q17" s="97">
        <v>0.18</v>
      </c>
      <c r="R17" s="88">
        <f t="shared" si="16"/>
        <v>0</v>
      </c>
      <c r="S17" s="88">
        <f t="shared" si="17"/>
        <v>0</v>
      </c>
    </row>
    <row r="18" spans="1:19" ht="128.25" customHeight="1">
      <c r="A18" s="218"/>
      <c r="B18" s="218"/>
      <c r="C18" s="48" t="s">
        <v>120</v>
      </c>
      <c r="D18" s="3" t="s">
        <v>12</v>
      </c>
      <c r="E18" s="3">
        <v>20</v>
      </c>
      <c r="F18" s="92"/>
      <c r="G18" s="97">
        <v>0.18</v>
      </c>
      <c r="H18" s="88">
        <f>F18*(100%+G18)</f>
        <v>0</v>
      </c>
      <c r="I18" s="88">
        <f>E18*H18</f>
        <v>0</v>
      </c>
      <c r="J18" s="3">
        <v>20</v>
      </c>
      <c r="K18" s="92"/>
      <c r="L18" s="97">
        <v>0.18</v>
      </c>
      <c r="M18" s="88">
        <f>K18*(100%+L18)</f>
        <v>0</v>
      </c>
      <c r="N18" s="88">
        <f>J18*M18</f>
        <v>0</v>
      </c>
      <c r="O18" s="3">
        <v>20</v>
      </c>
      <c r="P18" s="92"/>
      <c r="Q18" s="97">
        <v>0.18</v>
      </c>
      <c r="R18" s="88">
        <f>P18*(100%+Q18)</f>
        <v>0</v>
      </c>
      <c r="S18" s="88">
        <f>O18*R18</f>
        <v>0</v>
      </c>
    </row>
    <row r="19" spans="1:19" ht="32.25" customHeight="1">
      <c r="A19" s="218"/>
      <c r="B19" s="218"/>
      <c r="C19" s="46" t="s">
        <v>121</v>
      </c>
      <c r="D19" s="49" t="s">
        <v>14</v>
      </c>
      <c r="E19" s="3">
        <v>5</v>
      </c>
      <c r="F19" s="92"/>
      <c r="G19" s="97">
        <v>0.18</v>
      </c>
      <c r="H19" s="88">
        <f>F19*(100%+G19)</f>
        <v>0</v>
      </c>
      <c r="I19" s="88">
        <f>E19*H19</f>
        <v>0</v>
      </c>
      <c r="J19" s="3">
        <v>5</v>
      </c>
      <c r="K19" s="92"/>
      <c r="L19" s="97">
        <v>0.18</v>
      </c>
      <c r="M19" s="88">
        <f>K19*(100%+L19)</f>
        <v>0</v>
      </c>
      <c r="N19" s="88">
        <f>J19*M19</f>
        <v>0</v>
      </c>
      <c r="O19" s="3">
        <v>5</v>
      </c>
      <c r="P19" s="92"/>
      <c r="Q19" s="97">
        <v>0.18</v>
      </c>
      <c r="R19" s="88">
        <f>P19*(100%+Q19)</f>
        <v>0</v>
      </c>
      <c r="S19" s="88">
        <f>O19*R19</f>
        <v>0</v>
      </c>
    </row>
    <row r="20" spans="1:19" ht="32.25" customHeight="1">
      <c r="A20" s="218"/>
      <c r="B20" s="218"/>
      <c r="C20" s="46" t="s">
        <v>122</v>
      </c>
      <c r="D20" s="49" t="s">
        <v>14</v>
      </c>
      <c r="E20" s="3">
        <v>5</v>
      </c>
      <c r="F20" s="92"/>
      <c r="G20" s="97">
        <v>0.18</v>
      </c>
      <c r="H20" s="88">
        <f>F20*(100%+G20)</f>
        <v>0</v>
      </c>
      <c r="I20" s="88">
        <f>E20*H20</f>
        <v>0</v>
      </c>
      <c r="J20" s="3">
        <v>5</v>
      </c>
      <c r="K20" s="92"/>
      <c r="L20" s="97">
        <v>0.18</v>
      </c>
      <c r="M20" s="88">
        <f>K20*(100%+L20)</f>
        <v>0</v>
      </c>
      <c r="N20" s="88">
        <f>J20*M20</f>
        <v>0</v>
      </c>
      <c r="O20" s="3">
        <v>5</v>
      </c>
      <c r="P20" s="92"/>
      <c r="Q20" s="97">
        <v>0.18</v>
      </c>
      <c r="R20" s="88">
        <f>P20*(100%+Q20)</f>
        <v>0</v>
      </c>
      <c r="S20" s="88">
        <f>O20*R20</f>
        <v>0</v>
      </c>
    </row>
    <row r="21" spans="1:19" ht="32.25" customHeight="1">
      <c r="A21" s="218"/>
      <c r="B21" s="218"/>
      <c r="C21" s="48" t="s">
        <v>15</v>
      </c>
      <c r="D21" s="3" t="s">
        <v>14</v>
      </c>
      <c r="E21" s="3">
        <v>8</v>
      </c>
      <c r="F21" s="92"/>
      <c r="G21" s="97">
        <v>0.18</v>
      </c>
      <c r="H21" s="88">
        <f t="shared" ref="H21:H36" si="18">F21*(100%+G21)</f>
        <v>0</v>
      </c>
      <c r="I21" s="88">
        <f t="shared" ref="I21:I36" si="19">E21*H21</f>
        <v>0</v>
      </c>
      <c r="J21" s="3">
        <v>8</v>
      </c>
      <c r="K21" s="92"/>
      <c r="L21" s="97">
        <v>0.18</v>
      </c>
      <c r="M21" s="88">
        <f t="shared" ref="M21:M36" si="20">K21*(100%+L21)</f>
        <v>0</v>
      </c>
      <c r="N21" s="88">
        <f t="shared" ref="N21:N36" si="21">J21*M21</f>
        <v>0</v>
      </c>
      <c r="O21" s="3">
        <v>8</v>
      </c>
      <c r="P21" s="92"/>
      <c r="Q21" s="97">
        <v>0.18</v>
      </c>
      <c r="R21" s="88">
        <f t="shared" ref="R21:R36" si="22">P21*(100%+Q21)</f>
        <v>0</v>
      </c>
      <c r="S21" s="88">
        <f t="shared" ref="S21:S36" si="23">O21*R21</f>
        <v>0</v>
      </c>
    </row>
    <row r="22" spans="1:19" ht="32.25" customHeight="1">
      <c r="A22" s="218"/>
      <c r="B22" s="218"/>
      <c r="C22" s="48" t="s">
        <v>16</v>
      </c>
      <c r="D22" s="3" t="s">
        <v>14</v>
      </c>
      <c r="E22" s="3">
        <v>8</v>
      </c>
      <c r="F22" s="92"/>
      <c r="G22" s="97">
        <v>0.18</v>
      </c>
      <c r="H22" s="88">
        <f t="shared" si="18"/>
        <v>0</v>
      </c>
      <c r="I22" s="88">
        <f t="shared" si="19"/>
        <v>0</v>
      </c>
      <c r="J22" s="3">
        <v>8</v>
      </c>
      <c r="K22" s="92"/>
      <c r="L22" s="97">
        <v>0.18</v>
      </c>
      <c r="M22" s="88">
        <f t="shared" si="20"/>
        <v>0</v>
      </c>
      <c r="N22" s="88">
        <f t="shared" si="21"/>
        <v>0</v>
      </c>
      <c r="O22" s="3">
        <v>8</v>
      </c>
      <c r="P22" s="92"/>
      <c r="Q22" s="97">
        <v>0.18</v>
      </c>
      <c r="R22" s="88">
        <f t="shared" si="22"/>
        <v>0</v>
      </c>
      <c r="S22" s="88">
        <f t="shared" si="23"/>
        <v>0</v>
      </c>
    </row>
    <row r="23" spans="1:19" ht="32.25" customHeight="1">
      <c r="A23" s="218"/>
      <c r="B23" s="218"/>
      <c r="C23" s="48" t="s">
        <v>17</v>
      </c>
      <c r="D23" s="3" t="s">
        <v>14</v>
      </c>
      <c r="E23" s="3">
        <v>5</v>
      </c>
      <c r="F23" s="92"/>
      <c r="G23" s="97">
        <v>0.18</v>
      </c>
      <c r="H23" s="88">
        <f t="shared" si="18"/>
        <v>0</v>
      </c>
      <c r="I23" s="88">
        <f t="shared" si="19"/>
        <v>0</v>
      </c>
      <c r="J23" s="3">
        <v>5</v>
      </c>
      <c r="K23" s="92"/>
      <c r="L23" s="97">
        <v>0.18</v>
      </c>
      <c r="M23" s="88">
        <f t="shared" si="20"/>
        <v>0</v>
      </c>
      <c r="N23" s="88">
        <f t="shared" si="21"/>
        <v>0</v>
      </c>
      <c r="O23" s="3">
        <v>5</v>
      </c>
      <c r="P23" s="92"/>
      <c r="Q23" s="97">
        <v>0.18</v>
      </c>
      <c r="R23" s="88">
        <f t="shared" si="22"/>
        <v>0</v>
      </c>
      <c r="S23" s="88">
        <f t="shared" si="23"/>
        <v>0</v>
      </c>
    </row>
    <row r="24" spans="1:19" ht="32.25" customHeight="1">
      <c r="A24" s="218"/>
      <c r="B24" s="218"/>
      <c r="C24" s="48" t="s">
        <v>123</v>
      </c>
      <c r="D24" s="3" t="s">
        <v>14</v>
      </c>
      <c r="E24" s="3">
        <v>2</v>
      </c>
      <c r="F24" s="92"/>
      <c r="G24" s="97">
        <v>0.18</v>
      </c>
      <c r="H24" s="88">
        <f t="shared" si="18"/>
        <v>0</v>
      </c>
      <c r="I24" s="88">
        <f t="shared" si="19"/>
        <v>0</v>
      </c>
      <c r="J24" s="3">
        <v>2</v>
      </c>
      <c r="K24" s="92"/>
      <c r="L24" s="97">
        <v>0.18</v>
      </c>
      <c r="M24" s="88">
        <f t="shared" si="20"/>
        <v>0</v>
      </c>
      <c r="N24" s="88">
        <f t="shared" si="21"/>
        <v>0</v>
      </c>
      <c r="O24" s="3">
        <v>2</v>
      </c>
      <c r="P24" s="92"/>
      <c r="Q24" s="97">
        <v>0.18</v>
      </c>
      <c r="R24" s="88">
        <f t="shared" si="22"/>
        <v>0</v>
      </c>
      <c r="S24" s="88">
        <f t="shared" si="23"/>
        <v>0</v>
      </c>
    </row>
    <row r="25" spans="1:19" ht="32.25" customHeight="1">
      <c r="A25" s="218"/>
      <c r="B25" s="218"/>
      <c r="C25" s="48" t="s">
        <v>19</v>
      </c>
      <c r="D25" s="3" t="s">
        <v>14</v>
      </c>
      <c r="E25" s="3">
        <v>2</v>
      </c>
      <c r="F25" s="92"/>
      <c r="G25" s="97">
        <v>0.18</v>
      </c>
      <c r="H25" s="88">
        <f t="shared" si="18"/>
        <v>0</v>
      </c>
      <c r="I25" s="88">
        <f t="shared" si="19"/>
        <v>0</v>
      </c>
      <c r="J25" s="3">
        <v>2</v>
      </c>
      <c r="K25" s="92"/>
      <c r="L25" s="97">
        <v>0.18</v>
      </c>
      <c r="M25" s="88">
        <f t="shared" si="20"/>
        <v>0</v>
      </c>
      <c r="N25" s="88">
        <f t="shared" si="21"/>
        <v>0</v>
      </c>
      <c r="O25" s="3">
        <v>2</v>
      </c>
      <c r="P25" s="92"/>
      <c r="Q25" s="97">
        <v>0.18</v>
      </c>
      <c r="R25" s="88">
        <f t="shared" si="22"/>
        <v>0</v>
      </c>
      <c r="S25" s="88">
        <f t="shared" si="23"/>
        <v>0</v>
      </c>
    </row>
    <row r="26" spans="1:19" ht="32.25" customHeight="1">
      <c r="A26" s="218"/>
      <c r="B26" s="218"/>
      <c r="C26" s="48" t="s">
        <v>36</v>
      </c>
      <c r="D26" s="3" t="s">
        <v>14</v>
      </c>
      <c r="E26" s="3">
        <v>2</v>
      </c>
      <c r="F26" s="92"/>
      <c r="G26" s="97">
        <v>0.18</v>
      </c>
      <c r="H26" s="88">
        <f t="shared" si="18"/>
        <v>0</v>
      </c>
      <c r="I26" s="88">
        <f t="shared" si="19"/>
        <v>0</v>
      </c>
      <c r="J26" s="3">
        <v>2</v>
      </c>
      <c r="K26" s="92"/>
      <c r="L26" s="97">
        <v>0.18</v>
      </c>
      <c r="M26" s="88">
        <f t="shared" si="20"/>
        <v>0</v>
      </c>
      <c r="N26" s="88">
        <f t="shared" si="21"/>
        <v>0</v>
      </c>
      <c r="O26" s="3">
        <v>2</v>
      </c>
      <c r="P26" s="92"/>
      <c r="Q26" s="97">
        <v>0.18</v>
      </c>
      <c r="R26" s="88">
        <f t="shared" si="22"/>
        <v>0</v>
      </c>
      <c r="S26" s="88">
        <f t="shared" si="23"/>
        <v>0</v>
      </c>
    </row>
    <row r="27" spans="1:19" ht="32.25" customHeight="1">
      <c r="A27" s="218"/>
      <c r="B27" s="218"/>
      <c r="C27" s="48" t="s">
        <v>20</v>
      </c>
      <c r="D27" s="3" t="s">
        <v>14</v>
      </c>
      <c r="E27" s="3">
        <v>2</v>
      </c>
      <c r="F27" s="92"/>
      <c r="G27" s="97">
        <v>0.18</v>
      </c>
      <c r="H27" s="88">
        <f t="shared" si="18"/>
        <v>0</v>
      </c>
      <c r="I27" s="88">
        <f t="shared" si="19"/>
        <v>0</v>
      </c>
      <c r="J27" s="3">
        <v>2</v>
      </c>
      <c r="K27" s="92"/>
      <c r="L27" s="97">
        <v>0.18</v>
      </c>
      <c r="M27" s="88">
        <f t="shared" si="20"/>
        <v>0</v>
      </c>
      <c r="N27" s="88">
        <f t="shared" si="21"/>
        <v>0</v>
      </c>
      <c r="O27" s="3">
        <v>2</v>
      </c>
      <c r="P27" s="92"/>
      <c r="Q27" s="97">
        <v>0.18</v>
      </c>
      <c r="R27" s="88">
        <f t="shared" si="22"/>
        <v>0</v>
      </c>
      <c r="S27" s="88">
        <f t="shared" si="23"/>
        <v>0</v>
      </c>
    </row>
    <row r="28" spans="1:19" ht="32.25" customHeight="1">
      <c r="A28" s="218"/>
      <c r="B28" s="218"/>
      <c r="C28" s="48" t="s">
        <v>21</v>
      </c>
      <c r="D28" s="3" t="s">
        <v>22</v>
      </c>
      <c r="E28" s="3">
        <v>40</v>
      </c>
      <c r="F28" s="92"/>
      <c r="G28" s="97">
        <v>0.18</v>
      </c>
      <c r="H28" s="88">
        <f t="shared" si="18"/>
        <v>0</v>
      </c>
      <c r="I28" s="88">
        <f t="shared" si="19"/>
        <v>0</v>
      </c>
      <c r="J28" s="3">
        <v>40</v>
      </c>
      <c r="K28" s="92"/>
      <c r="L28" s="97">
        <v>0.18</v>
      </c>
      <c r="M28" s="88">
        <f t="shared" si="20"/>
        <v>0</v>
      </c>
      <c r="N28" s="88">
        <f t="shared" si="21"/>
        <v>0</v>
      </c>
      <c r="O28" s="3">
        <v>40</v>
      </c>
      <c r="P28" s="92"/>
      <c r="Q28" s="97">
        <v>0.18</v>
      </c>
      <c r="R28" s="88">
        <f t="shared" si="22"/>
        <v>0</v>
      </c>
      <c r="S28" s="88">
        <f t="shared" si="23"/>
        <v>0</v>
      </c>
    </row>
    <row r="29" spans="1:19" ht="32.25" customHeight="1">
      <c r="A29" s="218"/>
      <c r="B29" s="218"/>
      <c r="C29" s="46" t="s">
        <v>48</v>
      </c>
      <c r="D29" s="3" t="s">
        <v>49</v>
      </c>
      <c r="E29" s="3">
        <v>1</v>
      </c>
      <c r="F29" s="92"/>
      <c r="G29" s="97">
        <v>0.18</v>
      </c>
      <c r="H29" s="88">
        <f t="shared" si="18"/>
        <v>0</v>
      </c>
      <c r="I29" s="88">
        <f t="shared" si="19"/>
        <v>0</v>
      </c>
      <c r="J29" s="3">
        <v>1</v>
      </c>
      <c r="K29" s="92"/>
      <c r="L29" s="97">
        <v>0.18</v>
      </c>
      <c r="M29" s="88">
        <f t="shared" si="20"/>
        <v>0</v>
      </c>
      <c r="N29" s="88">
        <f t="shared" si="21"/>
        <v>0</v>
      </c>
      <c r="O29" s="3">
        <v>1</v>
      </c>
      <c r="P29" s="92"/>
      <c r="Q29" s="97">
        <v>0.18</v>
      </c>
      <c r="R29" s="88">
        <f t="shared" si="22"/>
        <v>0</v>
      </c>
      <c r="S29" s="88">
        <f t="shared" si="23"/>
        <v>0</v>
      </c>
    </row>
    <row r="30" spans="1:19" ht="32.25" customHeight="1">
      <c r="A30" s="218"/>
      <c r="B30" s="218"/>
      <c r="C30" s="48" t="s">
        <v>124</v>
      </c>
      <c r="D30" s="3" t="s">
        <v>50</v>
      </c>
      <c r="E30" s="3">
        <v>20</v>
      </c>
      <c r="F30" s="92"/>
      <c r="G30" s="97">
        <v>0.18</v>
      </c>
      <c r="H30" s="88">
        <f t="shared" si="18"/>
        <v>0</v>
      </c>
      <c r="I30" s="88">
        <f t="shared" si="19"/>
        <v>0</v>
      </c>
      <c r="J30" s="3">
        <v>20</v>
      </c>
      <c r="K30" s="92"/>
      <c r="L30" s="97">
        <v>0.18</v>
      </c>
      <c r="M30" s="88">
        <f t="shared" si="20"/>
        <v>0</v>
      </c>
      <c r="N30" s="88">
        <f t="shared" si="21"/>
        <v>0</v>
      </c>
      <c r="O30" s="3">
        <v>20</v>
      </c>
      <c r="P30" s="92"/>
      <c r="Q30" s="97">
        <v>0.18</v>
      </c>
      <c r="R30" s="88">
        <f t="shared" si="22"/>
        <v>0</v>
      </c>
      <c r="S30" s="88">
        <f t="shared" si="23"/>
        <v>0</v>
      </c>
    </row>
    <row r="31" spans="1:19" ht="32.25" customHeight="1">
      <c r="A31" s="218"/>
      <c r="B31" s="218"/>
      <c r="C31" s="46" t="s">
        <v>52</v>
      </c>
      <c r="D31" s="3" t="s">
        <v>14</v>
      </c>
      <c r="E31" s="137">
        <v>1</v>
      </c>
      <c r="F31" s="92"/>
      <c r="G31" s="97">
        <v>0.18</v>
      </c>
      <c r="H31" s="88">
        <f t="shared" si="18"/>
        <v>0</v>
      </c>
      <c r="I31" s="88">
        <f t="shared" si="19"/>
        <v>0</v>
      </c>
      <c r="J31" s="137">
        <v>1</v>
      </c>
      <c r="K31" s="92"/>
      <c r="L31" s="97">
        <v>0.18</v>
      </c>
      <c r="M31" s="88">
        <f t="shared" si="20"/>
        <v>0</v>
      </c>
      <c r="N31" s="88">
        <f t="shared" si="21"/>
        <v>0</v>
      </c>
      <c r="O31" s="137">
        <v>1</v>
      </c>
      <c r="P31" s="92"/>
      <c r="Q31" s="97">
        <v>0.18</v>
      </c>
      <c r="R31" s="88">
        <f t="shared" si="22"/>
        <v>0</v>
      </c>
      <c r="S31" s="88">
        <f t="shared" si="23"/>
        <v>0</v>
      </c>
    </row>
    <row r="32" spans="1:19" ht="32.25" customHeight="1">
      <c r="A32" s="218"/>
      <c r="B32" s="218"/>
      <c r="C32" s="48" t="s">
        <v>161</v>
      </c>
      <c r="D32" s="3" t="s">
        <v>159</v>
      </c>
      <c r="E32" s="3">
        <v>5</v>
      </c>
      <c r="F32" s="92"/>
      <c r="G32" s="97">
        <v>0.18</v>
      </c>
      <c r="H32" s="88">
        <f t="shared" si="18"/>
        <v>0</v>
      </c>
      <c r="I32" s="88">
        <f t="shared" si="19"/>
        <v>0</v>
      </c>
      <c r="J32" s="3">
        <v>5</v>
      </c>
      <c r="K32" s="92"/>
      <c r="L32" s="97">
        <v>0.18</v>
      </c>
      <c r="M32" s="88">
        <f t="shared" si="20"/>
        <v>0</v>
      </c>
      <c r="N32" s="88">
        <f t="shared" si="21"/>
        <v>0</v>
      </c>
      <c r="O32" s="3">
        <v>5</v>
      </c>
      <c r="P32" s="92"/>
      <c r="Q32" s="97">
        <v>0.18</v>
      </c>
      <c r="R32" s="88">
        <f t="shared" si="22"/>
        <v>0</v>
      </c>
      <c r="S32" s="88">
        <f t="shared" si="23"/>
        <v>0</v>
      </c>
    </row>
    <row r="33" spans="1:19" ht="32.25" customHeight="1">
      <c r="A33" s="218"/>
      <c r="B33" s="218"/>
      <c r="C33" s="46" t="s">
        <v>162</v>
      </c>
      <c r="D33" s="3" t="s">
        <v>8</v>
      </c>
      <c r="E33" s="3">
        <v>15</v>
      </c>
      <c r="F33" s="92"/>
      <c r="G33" s="97">
        <v>0.18</v>
      </c>
      <c r="H33" s="88">
        <f t="shared" si="18"/>
        <v>0</v>
      </c>
      <c r="I33" s="88">
        <f t="shared" si="19"/>
        <v>0</v>
      </c>
      <c r="J33" s="3">
        <v>15</v>
      </c>
      <c r="K33" s="92"/>
      <c r="L33" s="97">
        <v>0.18</v>
      </c>
      <c r="M33" s="88">
        <f t="shared" si="20"/>
        <v>0</v>
      </c>
      <c r="N33" s="88">
        <f t="shared" si="21"/>
        <v>0</v>
      </c>
      <c r="O33" s="3">
        <v>15</v>
      </c>
      <c r="P33" s="92"/>
      <c r="Q33" s="97">
        <v>0.18</v>
      </c>
      <c r="R33" s="88">
        <f t="shared" si="22"/>
        <v>0</v>
      </c>
      <c r="S33" s="88">
        <f t="shared" si="23"/>
        <v>0</v>
      </c>
    </row>
    <row r="34" spans="1:19" ht="30" customHeight="1">
      <c r="A34" s="218"/>
      <c r="B34" s="218"/>
      <c r="C34" s="42" t="s">
        <v>25</v>
      </c>
      <c r="D34" s="32" t="s">
        <v>42</v>
      </c>
      <c r="E34" s="94">
        <v>1</v>
      </c>
      <c r="F34" s="130"/>
      <c r="G34" s="121">
        <v>0.18</v>
      </c>
      <c r="H34" s="129">
        <f t="shared" si="18"/>
        <v>0</v>
      </c>
      <c r="I34" s="129">
        <f t="shared" si="19"/>
        <v>0</v>
      </c>
      <c r="J34" s="94">
        <v>1</v>
      </c>
      <c r="K34" s="130"/>
      <c r="L34" s="121">
        <v>0.18</v>
      </c>
      <c r="M34" s="129">
        <f t="shared" si="20"/>
        <v>0</v>
      </c>
      <c r="N34" s="129">
        <f t="shared" si="21"/>
        <v>0</v>
      </c>
      <c r="O34" s="94">
        <v>1</v>
      </c>
      <c r="P34" s="130"/>
      <c r="Q34" s="121">
        <v>0.18</v>
      </c>
      <c r="R34" s="129">
        <f t="shared" si="22"/>
        <v>0</v>
      </c>
      <c r="S34" s="129">
        <f t="shared" si="23"/>
        <v>0</v>
      </c>
    </row>
    <row r="35" spans="1:19" ht="30" customHeight="1">
      <c r="A35" s="218"/>
      <c r="B35" s="218"/>
      <c r="C35" s="42" t="s">
        <v>27</v>
      </c>
      <c r="D35" s="32" t="s">
        <v>42</v>
      </c>
      <c r="E35" s="94">
        <v>1</v>
      </c>
      <c r="F35" s="130"/>
      <c r="G35" s="121">
        <v>0.18</v>
      </c>
      <c r="H35" s="129">
        <f t="shared" si="18"/>
        <v>0</v>
      </c>
      <c r="I35" s="129">
        <f t="shared" si="19"/>
        <v>0</v>
      </c>
      <c r="J35" s="94">
        <v>1</v>
      </c>
      <c r="K35" s="130"/>
      <c r="L35" s="121">
        <v>0.18</v>
      </c>
      <c r="M35" s="129">
        <f t="shared" si="20"/>
        <v>0</v>
      </c>
      <c r="N35" s="129">
        <f t="shared" si="21"/>
        <v>0</v>
      </c>
      <c r="O35" s="94">
        <v>1</v>
      </c>
      <c r="P35" s="130"/>
      <c r="Q35" s="121">
        <v>0.18</v>
      </c>
      <c r="R35" s="129">
        <f t="shared" si="22"/>
        <v>0</v>
      </c>
      <c r="S35" s="129">
        <f t="shared" si="23"/>
        <v>0</v>
      </c>
    </row>
    <row r="36" spans="1:19" ht="30" customHeight="1">
      <c r="A36" s="218"/>
      <c r="B36" s="218"/>
      <c r="C36" s="42" t="s">
        <v>28</v>
      </c>
      <c r="D36" s="32" t="s">
        <v>42</v>
      </c>
      <c r="E36" s="94">
        <v>1</v>
      </c>
      <c r="F36" s="130"/>
      <c r="G36" s="121">
        <v>0.18</v>
      </c>
      <c r="H36" s="129">
        <f t="shared" si="18"/>
        <v>0</v>
      </c>
      <c r="I36" s="129">
        <f t="shared" si="19"/>
        <v>0</v>
      </c>
      <c r="J36" s="94">
        <v>1</v>
      </c>
      <c r="K36" s="130"/>
      <c r="L36" s="121">
        <v>0.18</v>
      </c>
      <c r="M36" s="129">
        <f t="shared" si="20"/>
        <v>0</v>
      </c>
      <c r="N36" s="129">
        <f t="shared" si="21"/>
        <v>0</v>
      </c>
      <c r="O36" s="94">
        <v>1</v>
      </c>
      <c r="P36" s="130"/>
      <c r="Q36" s="121">
        <v>0.18</v>
      </c>
      <c r="R36" s="129">
        <f t="shared" si="22"/>
        <v>0</v>
      </c>
      <c r="S36" s="129">
        <f t="shared" si="23"/>
        <v>0</v>
      </c>
    </row>
    <row r="37" spans="1:19" ht="32.25" customHeight="1">
      <c r="A37" s="218"/>
      <c r="B37" s="218"/>
      <c r="C37" s="48" t="s">
        <v>18</v>
      </c>
      <c r="D37" s="3" t="s">
        <v>14</v>
      </c>
      <c r="E37" s="3">
        <v>8</v>
      </c>
      <c r="F37" s="92"/>
      <c r="G37" s="97">
        <v>0.05</v>
      </c>
      <c r="H37" s="88">
        <f t="shared" ref="H37:H43" si="24">F37*(100%+G37)</f>
        <v>0</v>
      </c>
      <c r="I37" s="88">
        <f t="shared" ref="I37:I43" si="25">E37*H37</f>
        <v>0</v>
      </c>
      <c r="J37" s="3">
        <v>8</v>
      </c>
      <c r="K37" s="92"/>
      <c r="L37" s="97">
        <v>0.05</v>
      </c>
      <c r="M37" s="88">
        <f t="shared" ref="M37:M43" si="26">K37*(100%+L37)</f>
        <v>0</v>
      </c>
      <c r="N37" s="88">
        <f t="shared" ref="N37:N43" si="27">J37*M37</f>
        <v>0</v>
      </c>
      <c r="O37" s="3">
        <v>8</v>
      </c>
      <c r="P37" s="92"/>
      <c r="Q37" s="97">
        <v>0.05</v>
      </c>
      <c r="R37" s="88">
        <f t="shared" ref="R37:R43" si="28">P37*(100%+Q37)</f>
        <v>0</v>
      </c>
      <c r="S37" s="88">
        <f t="shared" ref="S37:S43" si="29">O37*R37</f>
        <v>0</v>
      </c>
    </row>
    <row r="38" spans="1:19" ht="32.25" customHeight="1">
      <c r="A38" s="218"/>
      <c r="B38" s="218"/>
      <c r="C38" s="46" t="s">
        <v>167</v>
      </c>
      <c r="D38" s="3" t="s">
        <v>4</v>
      </c>
      <c r="E38" s="3">
        <v>3</v>
      </c>
      <c r="F38" s="92"/>
      <c r="G38" s="97">
        <v>0.05</v>
      </c>
      <c r="H38" s="88">
        <f t="shared" si="24"/>
        <v>0</v>
      </c>
      <c r="I38" s="88">
        <f t="shared" si="25"/>
        <v>0</v>
      </c>
      <c r="J38" s="3">
        <v>3</v>
      </c>
      <c r="K38" s="92"/>
      <c r="L38" s="97">
        <v>0.05</v>
      </c>
      <c r="M38" s="88">
        <f t="shared" si="26"/>
        <v>0</v>
      </c>
      <c r="N38" s="88">
        <f t="shared" si="27"/>
        <v>0</v>
      </c>
      <c r="O38" s="3">
        <v>3</v>
      </c>
      <c r="P38" s="92"/>
      <c r="Q38" s="97">
        <v>0.05</v>
      </c>
      <c r="R38" s="88">
        <f t="shared" si="28"/>
        <v>0</v>
      </c>
      <c r="S38" s="88">
        <f t="shared" si="29"/>
        <v>0</v>
      </c>
    </row>
    <row r="39" spans="1:19" ht="32.25" customHeight="1">
      <c r="A39" s="218"/>
      <c r="B39" s="218"/>
      <c r="C39" s="46" t="s">
        <v>69</v>
      </c>
      <c r="D39" s="3" t="s">
        <v>4</v>
      </c>
      <c r="E39" s="3">
        <v>3</v>
      </c>
      <c r="F39" s="92"/>
      <c r="G39" s="97">
        <v>0.05</v>
      </c>
      <c r="H39" s="88">
        <f t="shared" si="24"/>
        <v>0</v>
      </c>
      <c r="I39" s="88">
        <f t="shared" si="25"/>
        <v>0</v>
      </c>
      <c r="J39" s="3">
        <v>3</v>
      </c>
      <c r="K39" s="92"/>
      <c r="L39" s="97">
        <v>0.05</v>
      </c>
      <c r="M39" s="88">
        <f t="shared" si="26"/>
        <v>0</v>
      </c>
      <c r="N39" s="88">
        <f t="shared" si="27"/>
        <v>0</v>
      </c>
      <c r="O39" s="3">
        <v>3</v>
      </c>
      <c r="P39" s="92"/>
      <c r="Q39" s="97">
        <v>0.05</v>
      </c>
      <c r="R39" s="88">
        <f t="shared" si="28"/>
        <v>0</v>
      </c>
      <c r="S39" s="88">
        <f t="shared" si="29"/>
        <v>0</v>
      </c>
    </row>
    <row r="40" spans="1:19" ht="32.25" customHeight="1">
      <c r="A40" s="218"/>
      <c r="B40" s="218"/>
      <c r="C40" s="46" t="s">
        <v>71</v>
      </c>
      <c r="D40" s="3" t="s">
        <v>4</v>
      </c>
      <c r="E40" s="3">
        <v>1</v>
      </c>
      <c r="F40" s="92"/>
      <c r="G40" s="97">
        <v>0.05</v>
      </c>
      <c r="H40" s="88">
        <f t="shared" si="24"/>
        <v>0</v>
      </c>
      <c r="I40" s="88">
        <f t="shared" si="25"/>
        <v>0</v>
      </c>
      <c r="J40" s="3">
        <v>1</v>
      </c>
      <c r="K40" s="92"/>
      <c r="L40" s="97">
        <v>0.05</v>
      </c>
      <c r="M40" s="88">
        <f t="shared" si="26"/>
        <v>0</v>
      </c>
      <c r="N40" s="88">
        <f t="shared" si="27"/>
        <v>0</v>
      </c>
      <c r="O40" s="3">
        <v>1</v>
      </c>
      <c r="P40" s="92"/>
      <c r="Q40" s="97">
        <v>0.05</v>
      </c>
      <c r="R40" s="88">
        <f t="shared" si="28"/>
        <v>0</v>
      </c>
      <c r="S40" s="88">
        <f t="shared" si="29"/>
        <v>0</v>
      </c>
    </row>
    <row r="41" spans="1:19" ht="32.25" customHeight="1">
      <c r="A41" s="218"/>
      <c r="B41" s="218"/>
      <c r="C41" s="46" t="s">
        <v>72</v>
      </c>
      <c r="D41" s="3" t="s">
        <v>4</v>
      </c>
      <c r="E41" s="3">
        <v>1</v>
      </c>
      <c r="F41" s="92"/>
      <c r="G41" s="97">
        <v>0.05</v>
      </c>
      <c r="H41" s="88">
        <f t="shared" si="24"/>
        <v>0</v>
      </c>
      <c r="I41" s="88">
        <f t="shared" si="25"/>
        <v>0</v>
      </c>
      <c r="J41" s="3">
        <v>1</v>
      </c>
      <c r="K41" s="92"/>
      <c r="L41" s="97">
        <v>0.05</v>
      </c>
      <c r="M41" s="88">
        <f t="shared" si="26"/>
        <v>0</v>
      </c>
      <c r="N41" s="88">
        <f t="shared" si="27"/>
        <v>0</v>
      </c>
      <c r="O41" s="3">
        <v>1</v>
      </c>
      <c r="P41" s="92"/>
      <c r="Q41" s="97">
        <v>0.05</v>
      </c>
      <c r="R41" s="88">
        <f t="shared" si="28"/>
        <v>0</v>
      </c>
      <c r="S41" s="88">
        <f t="shared" si="29"/>
        <v>0</v>
      </c>
    </row>
    <row r="42" spans="1:19" ht="32.25" customHeight="1">
      <c r="A42" s="218"/>
      <c r="B42" s="218"/>
      <c r="C42" s="46" t="s">
        <v>244</v>
      </c>
      <c r="D42" s="3" t="s">
        <v>4</v>
      </c>
      <c r="E42" s="3">
        <v>1</v>
      </c>
      <c r="F42" s="92"/>
      <c r="G42" s="97">
        <v>0.05</v>
      </c>
      <c r="H42" s="88">
        <f t="shared" si="24"/>
        <v>0</v>
      </c>
      <c r="I42" s="88">
        <f t="shared" si="25"/>
        <v>0</v>
      </c>
      <c r="J42" s="3">
        <v>1</v>
      </c>
      <c r="K42" s="92"/>
      <c r="L42" s="97">
        <v>0.05</v>
      </c>
      <c r="M42" s="88">
        <f t="shared" si="26"/>
        <v>0</v>
      </c>
      <c r="N42" s="88">
        <f t="shared" si="27"/>
        <v>0</v>
      </c>
      <c r="O42" s="3">
        <v>1</v>
      </c>
      <c r="P42" s="92"/>
      <c r="Q42" s="97">
        <v>0.05</v>
      </c>
      <c r="R42" s="88">
        <f t="shared" si="28"/>
        <v>0</v>
      </c>
      <c r="S42" s="88">
        <f t="shared" si="29"/>
        <v>0</v>
      </c>
    </row>
    <row r="43" spans="1:19" ht="32.25" customHeight="1">
      <c r="A43" s="218"/>
      <c r="B43" s="218"/>
      <c r="C43" s="46" t="s">
        <v>23</v>
      </c>
      <c r="D43" s="3" t="s">
        <v>22</v>
      </c>
      <c r="E43" s="3">
        <v>400</v>
      </c>
      <c r="F43" s="92"/>
      <c r="G43" s="97">
        <v>0.05</v>
      </c>
      <c r="H43" s="88">
        <f t="shared" si="24"/>
        <v>0</v>
      </c>
      <c r="I43" s="88">
        <f t="shared" si="25"/>
        <v>0</v>
      </c>
      <c r="J43" s="3">
        <v>400</v>
      </c>
      <c r="K43" s="92"/>
      <c r="L43" s="97">
        <v>0.05</v>
      </c>
      <c r="M43" s="88">
        <f t="shared" si="26"/>
        <v>0</v>
      </c>
      <c r="N43" s="88">
        <f t="shared" si="27"/>
        <v>0</v>
      </c>
      <c r="O43" s="3">
        <v>400</v>
      </c>
      <c r="P43" s="92"/>
      <c r="Q43" s="97">
        <v>0.05</v>
      </c>
      <c r="R43" s="88">
        <f t="shared" si="28"/>
        <v>0</v>
      </c>
      <c r="S43" s="88">
        <f t="shared" si="29"/>
        <v>0</v>
      </c>
    </row>
    <row r="44" spans="1:19" ht="32.25" customHeight="1">
      <c r="A44" s="218"/>
      <c r="B44" s="220"/>
      <c r="C44" s="58" t="s">
        <v>65</v>
      </c>
      <c r="D44" s="59"/>
      <c r="E44" s="200">
        <f>SUM(I9:I43)</f>
        <v>0</v>
      </c>
      <c r="F44" s="201"/>
      <c r="G44" s="201"/>
      <c r="H44" s="201"/>
      <c r="I44" s="202"/>
      <c r="J44" s="200">
        <f>SUM(N9:N43)</f>
        <v>0</v>
      </c>
      <c r="K44" s="201"/>
      <c r="L44" s="201"/>
      <c r="M44" s="201"/>
      <c r="N44" s="202"/>
      <c r="O44" s="200">
        <f>SUM(S9:S43)</f>
        <v>0</v>
      </c>
      <c r="P44" s="201"/>
      <c r="Q44" s="201"/>
      <c r="R44" s="201"/>
      <c r="S44" s="202"/>
    </row>
    <row r="45" spans="1:19" s="7" customFormat="1" ht="30">
      <c r="A45" s="2" t="s">
        <v>1</v>
      </c>
      <c r="B45" s="2"/>
      <c r="C45" s="10" t="s">
        <v>53</v>
      </c>
      <c r="D45" s="54"/>
      <c r="E45" s="51" t="s">
        <v>33</v>
      </c>
      <c r="F45" s="52" t="s">
        <v>44</v>
      </c>
      <c r="G45" s="78" t="s">
        <v>45</v>
      </c>
      <c r="H45" s="78" t="s">
        <v>46</v>
      </c>
      <c r="I45" s="78" t="s">
        <v>47</v>
      </c>
      <c r="J45" s="51" t="s">
        <v>33</v>
      </c>
      <c r="K45" s="52" t="s">
        <v>44</v>
      </c>
      <c r="L45" s="78" t="s">
        <v>45</v>
      </c>
      <c r="M45" s="78" t="s">
        <v>46</v>
      </c>
      <c r="N45" s="78" t="s">
        <v>47</v>
      </c>
      <c r="O45" s="51" t="s">
        <v>33</v>
      </c>
      <c r="P45" s="52" t="s">
        <v>44</v>
      </c>
      <c r="Q45" s="78" t="s">
        <v>45</v>
      </c>
      <c r="R45" s="78" t="s">
        <v>46</v>
      </c>
      <c r="S45" s="78" t="s">
        <v>47</v>
      </c>
    </row>
    <row r="46" spans="1:19" s="7" customFormat="1" ht="15">
      <c r="A46" s="215">
        <v>1</v>
      </c>
      <c r="B46" s="219" t="s">
        <v>139</v>
      </c>
      <c r="C46" s="35" t="s">
        <v>3</v>
      </c>
      <c r="D46" s="9" t="s">
        <v>4</v>
      </c>
      <c r="E46" s="117">
        <v>12</v>
      </c>
      <c r="F46" s="105"/>
      <c r="G46" s="97">
        <v>0.18</v>
      </c>
      <c r="H46" s="105">
        <f>F46*(100%+G46)</f>
        <v>0</v>
      </c>
      <c r="I46" s="105">
        <f>E46*H46</f>
        <v>0</v>
      </c>
      <c r="J46" s="117">
        <v>12</v>
      </c>
      <c r="K46" s="105"/>
      <c r="L46" s="97">
        <v>0.18</v>
      </c>
      <c r="M46" s="105">
        <f>K46*(100%+L46)</f>
        <v>0</v>
      </c>
      <c r="N46" s="105">
        <f>J46*M46</f>
        <v>0</v>
      </c>
      <c r="O46" s="117">
        <v>12</v>
      </c>
      <c r="P46" s="105"/>
      <c r="Q46" s="97">
        <v>0.18</v>
      </c>
      <c r="R46" s="105">
        <f>P46*(100%+Q46)</f>
        <v>0</v>
      </c>
      <c r="S46" s="105">
        <f>O46*R46</f>
        <v>0</v>
      </c>
    </row>
    <row r="47" spans="1:19" s="7" customFormat="1" ht="15">
      <c r="A47" s="215"/>
      <c r="B47" s="218"/>
      <c r="C47" s="35" t="s">
        <v>5</v>
      </c>
      <c r="D47" s="9" t="s">
        <v>4</v>
      </c>
      <c r="E47" s="117">
        <v>12</v>
      </c>
      <c r="F47" s="105"/>
      <c r="G47" s="97">
        <v>0.18</v>
      </c>
      <c r="H47" s="105">
        <f t="shared" ref="H47:H49" si="30">F47*(100%+G47)</f>
        <v>0</v>
      </c>
      <c r="I47" s="105">
        <f t="shared" ref="I47:I49" si="31">E47*H47</f>
        <v>0</v>
      </c>
      <c r="J47" s="117">
        <v>12</v>
      </c>
      <c r="K47" s="105"/>
      <c r="L47" s="97">
        <v>0.18</v>
      </c>
      <c r="M47" s="105">
        <f t="shared" ref="M47:M49" si="32">K47*(100%+L47)</f>
        <v>0</v>
      </c>
      <c r="N47" s="105">
        <f t="shared" ref="N47:N49" si="33">J47*M47</f>
        <v>0</v>
      </c>
      <c r="O47" s="117">
        <v>12</v>
      </c>
      <c r="P47" s="105"/>
      <c r="Q47" s="97">
        <v>0.18</v>
      </c>
      <c r="R47" s="105">
        <f t="shared" ref="R47:R49" si="34">P47*(100%+Q47)</f>
        <v>0</v>
      </c>
      <c r="S47" s="105">
        <f t="shared" ref="S47:S49" si="35">O47*R47</f>
        <v>0</v>
      </c>
    </row>
    <row r="48" spans="1:19" s="7" customFormat="1" ht="15">
      <c r="A48" s="215"/>
      <c r="B48" s="218"/>
      <c r="C48" s="35" t="s">
        <v>70</v>
      </c>
      <c r="D48" s="13" t="s">
        <v>4</v>
      </c>
      <c r="E48" s="72">
        <v>1</v>
      </c>
      <c r="F48" s="105"/>
      <c r="G48" s="97">
        <v>0.05</v>
      </c>
      <c r="H48" s="105">
        <f t="shared" si="30"/>
        <v>0</v>
      </c>
      <c r="I48" s="105">
        <f t="shared" si="31"/>
        <v>0</v>
      </c>
      <c r="J48" s="72">
        <v>1</v>
      </c>
      <c r="K48" s="105"/>
      <c r="L48" s="97">
        <v>0.05</v>
      </c>
      <c r="M48" s="105">
        <f t="shared" si="32"/>
        <v>0</v>
      </c>
      <c r="N48" s="105">
        <f t="shared" si="33"/>
        <v>0</v>
      </c>
      <c r="O48" s="72">
        <v>1</v>
      </c>
      <c r="P48" s="105"/>
      <c r="Q48" s="97">
        <v>0.05</v>
      </c>
      <c r="R48" s="105">
        <f t="shared" si="34"/>
        <v>0</v>
      </c>
      <c r="S48" s="105">
        <f t="shared" si="35"/>
        <v>0</v>
      </c>
    </row>
    <row r="49" spans="1:19" s="7" customFormat="1" ht="15">
      <c r="A49" s="215"/>
      <c r="B49" s="218"/>
      <c r="C49" s="35" t="s">
        <v>238</v>
      </c>
      <c r="D49" s="15" t="s">
        <v>4</v>
      </c>
      <c r="E49" s="120">
        <v>24</v>
      </c>
      <c r="F49" s="122"/>
      <c r="G49" s="121">
        <v>0.05</v>
      </c>
      <c r="H49" s="122">
        <f t="shared" si="30"/>
        <v>0</v>
      </c>
      <c r="I49" s="122">
        <f t="shared" si="31"/>
        <v>0</v>
      </c>
      <c r="J49" s="120">
        <v>24</v>
      </c>
      <c r="K49" s="122"/>
      <c r="L49" s="121">
        <v>0.05</v>
      </c>
      <c r="M49" s="122">
        <f t="shared" si="32"/>
        <v>0</v>
      </c>
      <c r="N49" s="122">
        <f t="shared" si="33"/>
        <v>0</v>
      </c>
      <c r="O49" s="120">
        <v>24</v>
      </c>
      <c r="P49" s="122"/>
      <c r="Q49" s="121">
        <v>0.05</v>
      </c>
      <c r="R49" s="122">
        <f t="shared" si="34"/>
        <v>0</v>
      </c>
      <c r="S49" s="122">
        <f t="shared" si="35"/>
        <v>0</v>
      </c>
    </row>
    <row r="50" spans="1:19" s="7" customFormat="1" ht="15">
      <c r="A50" s="215"/>
      <c r="B50" s="218"/>
      <c r="C50" s="34" t="s">
        <v>63</v>
      </c>
      <c r="D50" s="57"/>
      <c r="E50" s="197">
        <f>SUM(I46:I49)</f>
        <v>0</v>
      </c>
      <c r="F50" s="198"/>
      <c r="G50" s="198"/>
      <c r="H50" s="198"/>
      <c r="I50" s="199"/>
      <c r="J50" s="197">
        <f>SUM(N46:N49)</f>
        <v>0</v>
      </c>
      <c r="K50" s="198"/>
      <c r="L50" s="198"/>
      <c r="M50" s="198"/>
      <c r="N50" s="199"/>
      <c r="O50" s="197">
        <f>SUM(S46:S49)</f>
        <v>0</v>
      </c>
      <c r="P50" s="198"/>
      <c r="Q50" s="198"/>
      <c r="R50" s="198"/>
      <c r="S50" s="199"/>
    </row>
    <row r="51" spans="1:19" ht="32.25" customHeight="1">
      <c r="A51" s="218">
        <v>2</v>
      </c>
      <c r="B51" s="218"/>
      <c r="C51" s="46" t="s">
        <v>6</v>
      </c>
      <c r="D51" s="3"/>
      <c r="E51" s="3"/>
      <c r="F51" s="98"/>
      <c r="G51" s="6"/>
      <c r="H51" s="6"/>
      <c r="I51" s="6"/>
      <c r="J51" s="3"/>
      <c r="K51" s="98"/>
      <c r="L51" s="6"/>
      <c r="M51" s="6"/>
      <c r="N51" s="6"/>
      <c r="O51" s="3"/>
      <c r="P51" s="98"/>
      <c r="Q51" s="6"/>
      <c r="R51" s="6"/>
      <c r="S51" s="6"/>
    </row>
    <row r="52" spans="1:19" ht="32.25" customHeight="1">
      <c r="A52" s="218"/>
      <c r="B52" s="218"/>
      <c r="C52" s="46" t="s">
        <v>7</v>
      </c>
      <c r="D52" s="3" t="s">
        <v>8</v>
      </c>
      <c r="E52" s="3">
        <v>5</v>
      </c>
      <c r="F52" s="92"/>
      <c r="G52" s="97">
        <v>0.18</v>
      </c>
      <c r="H52" s="88">
        <f t="shared" ref="H52:H54" si="36">F52*(100%+G52)</f>
        <v>0</v>
      </c>
      <c r="I52" s="88">
        <f t="shared" ref="I52:I54" si="37">E52*H52</f>
        <v>0</v>
      </c>
      <c r="J52" s="3">
        <v>5</v>
      </c>
      <c r="K52" s="92"/>
      <c r="L52" s="86">
        <v>0.18</v>
      </c>
      <c r="M52" s="88">
        <f t="shared" ref="M52:M54" si="38">K52*(100%+L52)</f>
        <v>0</v>
      </c>
      <c r="N52" s="88">
        <f t="shared" ref="N52:N54" si="39">J52*M52</f>
        <v>0</v>
      </c>
      <c r="O52" s="3">
        <v>5</v>
      </c>
      <c r="P52" s="92"/>
      <c r="Q52" s="97">
        <v>0.18</v>
      </c>
      <c r="R52" s="88">
        <f t="shared" ref="R52:R54" si="40">P52*(100%+Q52)</f>
        <v>0</v>
      </c>
      <c r="S52" s="88">
        <f t="shared" ref="S52:S54" si="41">O52*R52</f>
        <v>0</v>
      </c>
    </row>
    <row r="53" spans="1:19" ht="32.25" customHeight="1">
      <c r="A53" s="218"/>
      <c r="B53" s="218"/>
      <c r="C53" s="46" t="s">
        <v>9</v>
      </c>
      <c r="D53" s="3" t="s">
        <v>8</v>
      </c>
      <c r="E53" s="3">
        <v>5</v>
      </c>
      <c r="F53" s="92"/>
      <c r="G53" s="97">
        <v>0.18</v>
      </c>
      <c r="H53" s="88">
        <f t="shared" si="36"/>
        <v>0</v>
      </c>
      <c r="I53" s="88">
        <f t="shared" si="37"/>
        <v>0</v>
      </c>
      <c r="J53" s="3">
        <v>5</v>
      </c>
      <c r="K53" s="92"/>
      <c r="L53" s="86">
        <v>0.18</v>
      </c>
      <c r="M53" s="88">
        <f t="shared" si="38"/>
        <v>0</v>
      </c>
      <c r="N53" s="88">
        <f t="shared" si="39"/>
        <v>0</v>
      </c>
      <c r="O53" s="3">
        <v>5</v>
      </c>
      <c r="P53" s="92"/>
      <c r="Q53" s="97">
        <v>0.18</v>
      </c>
      <c r="R53" s="88">
        <f t="shared" si="40"/>
        <v>0</v>
      </c>
      <c r="S53" s="88">
        <f t="shared" si="41"/>
        <v>0</v>
      </c>
    </row>
    <row r="54" spans="1:19" ht="32.25" customHeight="1">
      <c r="A54" s="218"/>
      <c r="B54" s="218"/>
      <c r="C54" s="46" t="s">
        <v>35</v>
      </c>
      <c r="D54" s="3" t="s">
        <v>8</v>
      </c>
      <c r="E54" s="3">
        <v>10</v>
      </c>
      <c r="F54" s="92"/>
      <c r="G54" s="97">
        <v>0.18</v>
      </c>
      <c r="H54" s="88">
        <f t="shared" si="36"/>
        <v>0</v>
      </c>
      <c r="I54" s="88">
        <f t="shared" si="37"/>
        <v>0</v>
      </c>
      <c r="J54" s="3">
        <v>10</v>
      </c>
      <c r="K54" s="92"/>
      <c r="L54" s="86">
        <v>0.18</v>
      </c>
      <c r="M54" s="88">
        <f t="shared" si="38"/>
        <v>0</v>
      </c>
      <c r="N54" s="88">
        <f t="shared" si="39"/>
        <v>0</v>
      </c>
      <c r="O54" s="3">
        <v>10</v>
      </c>
      <c r="P54" s="92"/>
      <c r="Q54" s="97">
        <v>0.18</v>
      </c>
      <c r="R54" s="88">
        <f t="shared" si="40"/>
        <v>0</v>
      </c>
      <c r="S54" s="88">
        <f t="shared" si="41"/>
        <v>0</v>
      </c>
    </row>
    <row r="55" spans="1:19" ht="32.25" customHeight="1">
      <c r="A55" s="218"/>
      <c r="B55" s="218"/>
      <c r="C55" s="47" t="s">
        <v>10</v>
      </c>
      <c r="D55" s="3"/>
      <c r="E55" s="3"/>
      <c r="F55" s="92"/>
      <c r="G55" s="87"/>
      <c r="H55" s="89"/>
      <c r="I55" s="89"/>
      <c r="J55" s="3"/>
      <c r="K55" s="92"/>
      <c r="L55" s="87"/>
      <c r="M55" s="89"/>
      <c r="N55" s="89"/>
      <c r="O55" s="3"/>
      <c r="P55" s="92"/>
      <c r="Q55" s="87"/>
      <c r="R55" s="89"/>
      <c r="S55" s="89"/>
    </row>
    <row r="56" spans="1:19" ht="135" customHeight="1">
      <c r="A56" s="218"/>
      <c r="B56" s="218"/>
      <c r="C56" s="48" t="s">
        <v>116</v>
      </c>
      <c r="D56" s="3" t="s">
        <v>11</v>
      </c>
      <c r="E56" s="3">
        <v>20</v>
      </c>
      <c r="F56" s="92"/>
      <c r="G56" s="97">
        <v>0.18</v>
      </c>
      <c r="H56" s="88">
        <f>F56*(100%+G56)</f>
        <v>0</v>
      </c>
      <c r="I56" s="88">
        <f>E56*H56</f>
        <v>0</v>
      </c>
      <c r="J56" s="3">
        <v>20</v>
      </c>
      <c r="K56" s="92"/>
      <c r="L56" s="86">
        <v>0.18</v>
      </c>
      <c r="M56" s="88">
        <f>K56*(100%+L56)</f>
        <v>0</v>
      </c>
      <c r="N56" s="88">
        <f>J56*M56</f>
        <v>0</v>
      </c>
      <c r="O56" s="3">
        <v>20</v>
      </c>
      <c r="P56" s="92"/>
      <c r="Q56" s="97">
        <v>0.18</v>
      </c>
      <c r="R56" s="88">
        <f>P56*(100%+Q56)</f>
        <v>0</v>
      </c>
      <c r="S56" s="88">
        <f>O56*R56</f>
        <v>0</v>
      </c>
    </row>
    <row r="57" spans="1:19" ht="141.75" customHeight="1">
      <c r="A57" s="218"/>
      <c r="B57" s="218"/>
      <c r="C57" s="48" t="s">
        <v>119</v>
      </c>
      <c r="D57" s="3" t="s">
        <v>12</v>
      </c>
      <c r="E57" s="3">
        <v>180</v>
      </c>
      <c r="F57" s="92"/>
      <c r="G57" s="97">
        <v>0.18</v>
      </c>
      <c r="H57" s="88">
        <f>F57*(100%+G57)</f>
        <v>0</v>
      </c>
      <c r="I57" s="88">
        <f>E57*H57</f>
        <v>0</v>
      </c>
      <c r="J57" s="3">
        <v>180</v>
      </c>
      <c r="K57" s="92"/>
      <c r="L57" s="86">
        <v>0.18</v>
      </c>
      <c r="M57" s="88">
        <f>K57*(100%+L57)</f>
        <v>0</v>
      </c>
      <c r="N57" s="88">
        <f>J57*M57</f>
        <v>0</v>
      </c>
      <c r="O57" s="3">
        <v>180</v>
      </c>
      <c r="P57" s="92"/>
      <c r="Q57" s="97">
        <v>0.18</v>
      </c>
      <c r="R57" s="88">
        <f>P57*(100%+Q57)</f>
        <v>0</v>
      </c>
      <c r="S57" s="88">
        <f>O57*R57</f>
        <v>0</v>
      </c>
    </row>
    <row r="58" spans="1:19" ht="53.25" customHeight="1">
      <c r="A58" s="218"/>
      <c r="B58" s="218"/>
      <c r="C58" s="48" t="s">
        <v>118</v>
      </c>
      <c r="D58" s="3" t="s">
        <v>11</v>
      </c>
      <c r="E58" s="3">
        <v>35</v>
      </c>
      <c r="F58" s="92"/>
      <c r="G58" s="97">
        <v>0.18</v>
      </c>
      <c r="H58" s="88">
        <f t="shared" ref="H58:H60" si="42">F58*(100%+G58)</f>
        <v>0</v>
      </c>
      <c r="I58" s="88">
        <f t="shared" ref="I58:I60" si="43">E58*H58</f>
        <v>0</v>
      </c>
      <c r="J58" s="3">
        <v>35</v>
      </c>
      <c r="K58" s="92"/>
      <c r="L58" s="86">
        <v>0.18</v>
      </c>
      <c r="M58" s="88">
        <f t="shared" ref="M58:M60" si="44">K58*(100%+L58)</f>
        <v>0</v>
      </c>
      <c r="N58" s="88">
        <f t="shared" ref="N58:N60" si="45">J58*M58</f>
        <v>0</v>
      </c>
      <c r="O58" s="3">
        <v>35</v>
      </c>
      <c r="P58" s="92"/>
      <c r="Q58" s="97">
        <v>0.18</v>
      </c>
      <c r="R58" s="88">
        <f t="shared" ref="R58:R60" si="46">P58*(100%+Q58)</f>
        <v>0</v>
      </c>
      <c r="S58" s="88">
        <f t="shared" ref="S58:S60" si="47">O58*R58</f>
        <v>0</v>
      </c>
    </row>
    <row r="59" spans="1:19" ht="32.25" customHeight="1">
      <c r="A59" s="218"/>
      <c r="B59" s="218"/>
      <c r="C59" s="48" t="s">
        <v>117</v>
      </c>
      <c r="D59" s="3" t="s">
        <v>13</v>
      </c>
      <c r="E59" s="3">
        <v>200</v>
      </c>
      <c r="F59" s="92"/>
      <c r="G59" s="97">
        <v>0.18</v>
      </c>
      <c r="H59" s="88">
        <f t="shared" si="42"/>
        <v>0</v>
      </c>
      <c r="I59" s="88">
        <f t="shared" si="43"/>
        <v>0</v>
      </c>
      <c r="J59" s="3">
        <v>200</v>
      </c>
      <c r="K59" s="92"/>
      <c r="L59" s="86">
        <v>0.18</v>
      </c>
      <c r="M59" s="88">
        <f t="shared" si="44"/>
        <v>0</v>
      </c>
      <c r="N59" s="88">
        <f t="shared" si="45"/>
        <v>0</v>
      </c>
      <c r="O59" s="3">
        <v>200</v>
      </c>
      <c r="P59" s="92"/>
      <c r="Q59" s="97">
        <v>0.18</v>
      </c>
      <c r="R59" s="88">
        <f t="shared" si="46"/>
        <v>0</v>
      </c>
      <c r="S59" s="88">
        <f t="shared" si="47"/>
        <v>0</v>
      </c>
    </row>
    <row r="60" spans="1:19" ht="34.700000000000003" customHeight="1">
      <c r="A60" s="218"/>
      <c r="B60" s="218"/>
      <c r="C60" s="46" t="s">
        <v>34</v>
      </c>
      <c r="D60" s="3" t="s">
        <v>8</v>
      </c>
      <c r="E60" s="3">
        <v>10</v>
      </c>
      <c r="F60" s="92"/>
      <c r="G60" s="97">
        <v>0.18</v>
      </c>
      <c r="H60" s="88">
        <f t="shared" si="42"/>
        <v>0</v>
      </c>
      <c r="I60" s="88">
        <f t="shared" si="43"/>
        <v>0</v>
      </c>
      <c r="J60" s="3">
        <v>10</v>
      </c>
      <c r="K60" s="92"/>
      <c r="L60" s="86">
        <v>0.18</v>
      </c>
      <c r="M60" s="88">
        <f t="shared" si="44"/>
        <v>0</v>
      </c>
      <c r="N60" s="88">
        <f t="shared" si="45"/>
        <v>0</v>
      </c>
      <c r="O60" s="3">
        <v>10</v>
      </c>
      <c r="P60" s="92"/>
      <c r="Q60" s="97">
        <v>0.18</v>
      </c>
      <c r="R60" s="88">
        <f t="shared" si="46"/>
        <v>0</v>
      </c>
      <c r="S60" s="88">
        <f t="shared" si="47"/>
        <v>0</v>
      </c>
    </row>
    <row r="61" spans="1:19" ht="128.25" customHeight="1">
      <c r="A61" s="218"/>
      <c r="B61" s="218"/>
      <c r="C61" s="48" t="s">
        <v>120</v>
      </c>
      <c r="D61" s="3" t="s">
        <v>12</v>
      </c>
      <c r="E61" s="3">
        <v>20</v>
      </c>
      <c r="F61" s="92"/>
      <c r="G61" s="97">
        <v>0.18</v>
      </c>
      <c r="H61" s="88">
        <f>F61*(100%+G61)</f>
        <v>0</v>
      </c>
      <c r="I61" s="88">
        <f>E61*H61</f>
        <v>0</v>
      </c>
      <c r="J61" s="3">
        <v>20</v>
      </c>
      <c r="K61" s="92"/>
      <c r="L61" s="86">
        <v>0.18</v>
      </c>
      <c r="M61" s="88">
        <f>K61*(100%+L61)</f>
        <v>0</v>
      </c>
      <c r="N61" s="88">
        <f>J61*M61</f>
        <v>0</v>
      </c>
      <c r="O61" s="3">
        <v>20</v>
      </c>
      <c r="P61" s="92"/>
      <c r="Q61" s="97">
        <v>0.18</v>
      </c>
      <c r="R61" s="88">
        <f>P61*(100%+Q61)</f>
        <v>0</v>
      </c>
      <c r="S61" s="88">
        <f>O61*R61</f>
        <v>0</v>
      </c>
    </row>
    <row r="62" spans="1:19" ht="32.25" customHeight="1">
      <c r="A62" s="218"/>
      <c r="B62" s="218"/>
      <c r="C62" s="46" t="s">
        <v>121</v>
      </c>
      <c r="D62" s="49" t="s">
        <v>14</v>
      </c>
      <c r="E62" s="3">
        <v>5</v>
      </c>
      <c r="F62" s="92"/>
      <c r="G62" s="97">
        <v>0.18</v>
      </c>
      <c r="H62" s="88">
        <f>F62*(100%+G62)</f>
        <v>0</v>
      </c>
      <c r="I62" s="88">
        <f>E62*H62</f>
        <v>0</v>
      </c>
      <c r="J62" s="3">
        <v>5</v>
      </c>
      <c r="K62" s="92"/>
      <c r="L62" s="86">
        <v>0.18</v>
      </c>
      <c r="M62" s="88">
        <f>K62*(100%+L62)</f>
        <v>0</v>
      </c>
      <c r="N62" s="88">
        <f>J62*M62</f>
        <v>0</v>
      </c>
      <c r="O62" s="3">
        <v>5</v>
      </c>
      <c r="P62" s="92"/>
      <c r="Q62" s="97">
        <v>0.18</v>
      </c>
      <c r="R62" s="88">
        <f>P62*(100%+Q62)</f>
        <v>0</v>
      </c>
      <c r="S62" s="88">
        <f>O62*R62</f>
        <v>0</v>
      </c>
    </row>
    <row r="63" spans="1:19" ht="32.25" customHeight="1">
      <c r="A63" s="218"/>
      <c r="B63" s="218"/>
      <c r="C63" s="46" t="s">
        <v>122</v>
      </c>
      <c r="D63" s="49" t="s">
        <v>14</v>
      </c>
      <c r="E63" s="3">
        <v>5</v>
      </c>
      <c r="F63" s="92"/>
      <c r="G63" s="97">
        <v>0.18</v>
      </c>
      <c r="H63" s="88">
        <f>F63*(100%+G63)</f>
        <v>0</v>
      </c>
      <c r="I63" s="88">
        <f>E63*H63</f>
        <v>0</v>
      </c>
      <c r="J63" s="3">
        <v>5</v>
      </c>
      <c r="K63" s="92"/>
      <c r="L63" s="86">
        <v>0.18</v>
      </c>
      <c r="M63" s="88">
        <f>K63*(100%+L63)</f>
        <v>0</v>
      </c>
      <c r="N63" s="88">
        <f>J63*M63</f>
        <v>0</v>
      </c>
      <c r="O63" s="3">
        <v>5</v>
      </c>
      <c r="P63" s="92"/>
      <c r="Q63" s="97">
        <v>0.18</v>
      </c>
      <c r="R63" s="88">
        <f>P63*(100%+Q63)</f>
        <v>0</v>
      </c>
      <c r="S63" s="88">
        <f>O63*R63</f>
        <v>0</v>
      </c>
    </row>
    <row r="64" spans="1:19" ht="32.25" customHeight="1">
      <c r="A64" s="218"/>
      <c r="B64" s="218"/>
      <c r="C64" s="48" t="s">
        <v>15</v>
      </c>
      <c r="D64" s="3" t="s">
        <v>14</v>
      </c>
      <c r="E64" s="3">
        <v>8</v>
      </c>
      <c r="F64" s="92"/>
      <c r="G64" s="97">
        <v>0.18</v>
      </c>
      <c r="H64" s="88">
        <f t="shared" ref="H64:H86" si="48">F64*(100%+G64)</f>
        <v>0</v>
      </c>
      <c r="I64" s="88">
        <f t="shared" ref="I64:I86" si="49">E64*H64</f>
        <v>0</v>
      </c>
      <c r="J64" s="3">
        <v>8</v>
      </c>
      <c r="K64" s="92"/>
      <c r="L64" s="86">
        <v>0.18</v>
      </c>
      <c r="M64" s="88">
        <f t="shared" ref="M64:M86" si="50">K64*(100%+L64)</f>
        <v>0</v>
      </c>
      <c r="N64" s="88">
        <f t="shared" ref="N64:N86" si="51">J64*M64</f>
        <v>0</v>
      </c>
      <c r="O64" s="3">
        <v>8</v>
      </c>
      <c r="P64" s="92"/>
      <c r="Q64" s="97">
        <v>0.18</v>
      </c>
      <c r="R64" s="88">
        <f t="shared" ref="R64:R86" si="52">P64*(100%+Q64)</f>
        <v>0</v>
      </c>
      <c r="S64" s="88">
        <f t="shared" ref="S64:S86" si="53">O64*R64</f>
        <v>0</v>
      </c>
    </row>
    <row r="65" spans="1:19" ht="32.25" customHeight="1">
      <c r="A65" s="218"/>
      <c r="B65" s="218"/>
      <c r="C65" s="48" t="s">
        <v>16</v>
      </c>
      <c r="D65" s="3" t="s">
        <v>14</v>
      </c>
      <c r="E65" s="3">
        <v>8</v>
      </c>
      <c r="F65" s="92"/>
      <c r="G65" s="97">
        <v>0.18</v>
      </c>
      <c r="H65" s="88">
        <f t="shared" si="48"/>
        <v>0</v>
      </c>
      <c r="I65" s="88">
        <f t="shared" si="49"/>
        <v>0</v>
      </c>
      <c r="J65" s="3">
        <v>8</v>
      </c>
      <c r="K65" s="92"/>
      <c r="L65" s="86">
        <v>0.18</v>
      </c>
      <c r="M65" s="88">
        <f t="shared" si="50"/>
        <v>0</v>
      </c>
      <c r="N65" s="88">
        <f t="shared" si="51"/>
        <v>0</v>
      </c>
      <c r="O65" s="3">
        <v>8</v>
      </c>
      <c r="P65" s="92"/>
      <c r="Q65" s="97">
        <v>0.18</v>
      </c>
      <c r="R65" s="88">
        <f t="shared" si="52"/>
        <v>0</v>
      </c>
      <c r="S65" s="88">
        <f t="shared" si="53"/>
        <v>0</v>
      </c>
    </row>
    <row r="66" spans="1:19" ht="32.25" customHeight="1">
      <c r="A66" s="218"/>
      <c r="B66" s="218"/>
      <c r="C66" s="48" t="s">
        <v>17</v>
      </c>
      <c r="D66" s="3" t="s">
        <v>14</v>
      </c>
      <c r="E66" s="3">
        <v>5</v>
      </c>
      <c r="F66" s="92"/>
      <c r="G66" s="97">
        <v>0.18</v>
      </c>
      <c r="H66" s="88">
        <f t="shared" si="48"/>
        <v>0</v>
      </c>
      <c r="I66" s="88">
        <f t="shared" si="49"/>
        <v>0</v>
      </c>
      <c r="J66" s="3">
        <v>5</v>
      </c>
      <c r="K66" s="92"/>
      <c r="L66" s="86">
        <v>0.18</v>
      </c>
      <c r="M66" s="88">
        <f t="shared" si="50"/>
        <v>0</v>
      </c>
      <c r="N66" s="88">
        <f t="shared" si="51"/>
        <v>0</v>
      </c>
      <c r="O66" s="3">
        <v>5</v>
      </c>
      <c r="P66" s="92"/>
      <c r="Q66" s="97">
        <v>0.18</v>
      </c>
      <c r="R66" s="88">
        <f t="shared" si="52"/>
        <v>0</v>
      </c>
      <c r="S66" s="88">
        <f t="shared" si="53"/>
        <v>0</v>
      </c>
    </row>
    <row r="67" spans="1:19" ht="32.25" customHeight="1">
      <c r="A67" s="218"/>
      <c r="B67" s="218"/>
      <c r="C67" s="48" t="s">
        <v>18</v>
      </c>
      <c r="D67" s="3" t="s">
        <v>14</v>
      </c>
      <c r="E67" s="3">
        <v>8</v>
      </c>
      <c r="F67" s="92"/>
      <c r="G67" s="97">
        <v>0.05</v>
      </c>
      <c r="H67" s="88">
        <f t="shared" si="48"/>
        <v>0</v>
      </c>
      <c r="I67" s="88">
        <f t="shared" si="49"/>
        <v>0</v>
      </c>
      <c r="J67" s="3">
        <v>8</v>
      </c>
      <c r="K67" s="92"/>
      <c r="L67" s="86">
        <v>0.05</v>
      </c>
      <c r="M67" s="88">
        <f t="shared" si="50"/>
        <v>0</v>
      </c>
      <c r="N67" s="88">
        <f t="shared" si="51"/>
        <v>0</v>
      </c>
      <c r="O67" s="3">
        <v>8</v>
      </c>
      <c r="P67" s="92"/>
      <c r="Q67" s="97">
        <v>0.05</v>
      </c>
      <c r="R67" s="88">
        <f t="shared" si="52"/>
        <v>0</v>
      </c>
      <c r="S67" s="88">
        <f t="shared" si="53"/>
        <v>0</v>
      </c>
    </row>
    <row r="68" spans="1:19" ht="32.25" customHeight="1">
      <c r="A68" s="218"/>
      <c r="B68" s="218"/>
      <c r="C68" s="48" t="s">
        <v>123</v>
      </c>
      <c r="D68" s="3" t="s">
        <v>14</v>
      </c>
      <c r="E68" s="3">
        <v>2</v>
      </c>
      <c r="F68" s="92"/>
      <c r="G68" s="97">
        <v>0.18</v>
      </c>
      <c r="H68" s="88">
        <f t="shared" si="48"/>
        <v>0</v>
      </c>
      <c r="I68" s="88">
        <f t="shared" si="49"/>
        <v>0</v>
      </c>
      <c r="J68" s="3">
        <v>2</v>
      </c>
      <c r="K68" s="92"/>
      <c r="L68" s="86">
        <v>0.18</v>
      </c>
      <c r="M68" s="88">
        <f t="shared" si="50"/>
        <v>0</v>
      </c>
      <c r="N68" s="88">
        <f t="shared" si="51"/>
        <v>0</v>
      </c>
      <c r="O68" s="3">
        <v>2</v>
      </c>
      <c r="P68" s="92"/>
      <c r="Q68" s="97">
        <v>0.18</v>
      </c>
      <c r="R68" s="88">
        <f t="shared" si="52"/>
        <v>0</v>
      </c>
      <c r="S68" s="88">
        <f t="shared" si="53"/>
        <v>0</v>
      </c>
    </row>
    <row r="69" spans="1:19" ht="32.25" customHeight="1">
      <c r="A69" s="218"/>
      <c r="B69" s="218"/>
      <c r="C69" s="48" t="s">
        <v>19</v>
      </c>
      <c r="D69" s="3" t="s">
        <v>14</v>
      </c>
      <c r="E69" s="3">
        <v>2</v>
      </c>
      <c r="F69" s="92"/>
      <c r="G69" s="97">
        <v>0.18</v>
      </c>
      <c r="H69" s="88">
        <f t="shared" si="48"/>
        <v>0</v>
      </c>
      <c r="I69" s="88">
        <f t="shared" si="49"/>
        <v>0</v>
      </c>
      <c r="J69" s="3">
        <v>2</v>
      </c>
      <c r="K69" s="92"/>
      <c r="L69" s="86">
        <v>0.18</v>
      </c>
      <c r="M69" s="88">
        <f t="shared" si="50"/>
        <v>0</v>
      </c>
      <c r="N69" s="88">
        <f t="shared" si="51"/>
        <v>0</v>
      </c>
      <c r="O69" s="3">
        <v>2</v>
      </c>
      <c r="P69" s="92"/>
      <c r="Q69" s="97">
        <v>0.18</v>
      </c>
      <c r="R69" s="88">
        <f t="shared" si="52"/>
        <v>0</v>
      </c>
      <c r="S69" s="88">
        <f t="shared" si="53"/>
        <v>0</v>
      </c>
    </row>
    <row r="70" spans="1:19" ht="32.25" customHeight="1">
      <c r="A70" s="218"/>
      <c r="B70" s="218"/>
      <c r="C70" s="48" t="s">
        <v>36</v>
      </c>
      <c r="D70" s="3" t="s">
        <v>14</v>
      </c>
      <c r="E70" s="3">
        <v>2</v>
      </c>
      <c r="F70" s="92"/>
      <c r="G70" s="97">
        <v>0.18</v>
      </c>
      <c r="H70" s="88">
        <f t="shared" si="48"/>
        <v>0</v>
      </c>
      <c r="I70" s="88">
        <f t="shared" si="49"/>
        <v>0</v>
      </c>
      <c r="J70" s="3">
        <v>2</v>
      </c>
      <c r="K70" s="92"/>
      <c r="L70" s="86">
        <v>0.18</v>
      </c>
      <c r="M70" s="88">
        <f t="shared" si="50"/>
        <v>0</v>
      </c>
      <c r="N70" s="88">
        <f t="shared" si="51"/>
        <v>0</v>
      </c>
      <c r="O70" s="3">
        <v>2</v>
      </c>
      <c r="P70" s="92"/>
      <c r="Q70" s="97">
        <v>0.18</v>
      </c>
      <c r="R70" s="88">
        <f t="shared" si="52"/>
        <v>0</v>
      </c>
      <c r="S70" s="88">
        <f t="shared" si="53"/>
        <v>0</v>
      </c>
    </row>
    <row r="71" spans="1:19" ht="32.25" customHeight="1">
      <c r="A71" s="218"/>
      <c r="B71" s="218"/>
      <c r="C71" s="48" t="s">
        <v>20</v>
      </c>
      <c r="D71" s="3" t="s">
        <v>14</v>
      </c>
      <c r="E71" s="3">
        <v>2</v>
      </c>
      <c r="F71" s="92"/>
      <c r="G71" s="97">
        <v>0.18</v>
      </c>
      <c r="H71" s="88">
        <f t="shared" si="48"/>
        <v>0</v>
      </c>
      <c r="I71" s="88">
        <f t="shared" si="49"/>
        <v>0</v>
      </c>
      <c r="J71" s="3">
        <v>2</v>
      </c>
      <c r="K71" s="92"/>
      <c r="L71" s="86">
        <v>0.18</v>
      </c>
      <c r="M71" s="88">
        <f t="shared" si="50"/>
        <v>0</v>
      </c>
      <c r="N71" s="88">
        <f t="shared" si="51"/>
        <v>0</v>
      </c>
      <c r="O71" s="3">
        <v>2</v>
      </c>
      <c r="P71" s="92"/>
      <c r="Q71" s="97">
        <v>0.18</v>
      </c>
      <c r="R71" s="88">
        <f t="shared" si="52"/>
        <v>0</v>
      </c>
      <c r="S71" s="88">
        <f t="shared" si="53"/>
        <v>0</v>
      </c>
    </row>
    <row r="72" spans="1:19" ht="32.25" customHeight="1">
      <c r="A72" s="218"/>
      <c r="B72" s="218"/>
      <c r="C72" s="48" t="s">
        <v>21</v>
      </c>
      <c r="D72" s="3" t="s">
        <v>22</v>
      </c>
      <c r="E72" s="3">
        <v>40</v>
      </c>
      <c r="F72" s="92"/>
      <c r="G72" s="97">
        <v>0.18</v>
      </c>
      <c r="H72" s="88">
        <f t="shared" si="48"/>
        <v>0</v>
      </c>
      <c r="I72" s="88">
        <f t="shared" si="49"/>
        <v>0</v>
      </c>
      <c r="J72" s="3">
        <v>40</v>
      </c>
      <c r="K72" s="92"/>
      <c r="L72" s="86">
        <v>0.18</v>
      </c>
      <c r="M72" s="88">
        <f t="shared" si="50"/>
        <v>0</v>
      </c>
      <c r="N72" s="88">
        <f t="shared" si="51"/>
        <v>0</v>
      </c>
      <c r="O72" s="3">
        <v>40</v>
      </c>
      <c r="P72" s="92"/>
      <c r="Q72" s="97">
        <v>0.18</v>
      </c>
      <c r="R72" s="88">
        <f t="shared" si="52"/>
        <v>0</v>
      </c>
      <c r="S72" s="88">
        <f t="shared" si="53"/>
        <v>0</v>
      </c>
    </row>
    <row r="73" spans="1:19" ht="32.25" customHeight="1">
      <c r="A73" s="218"/>
      <c r="B73" s="218"/>
      <c r="C73" s="46" t="s">
        <v>48</v>
      </c>
      <c r="D73" s="3" t="s">
        <v>49</v>
      </c>
      <c r="E73" s="3">
        <v>1</v>
      </c>
      <c r="F73" s="92"/>
      <c r="G73" s="97">
        <v>0.18</v>
      </c>
      <c r="H73" s="88">
        <f t="shared" si="48"/>
        <v>0</v>
      </c>
      <c r="I73" s="88">
        <f t="shared" si="49"/>
        <v>0</v>
      </c>
      <c r="J73" s="3">
        <v>1</v>
      </c>
      <c r="K73" s="92"/>
      <c r="L73" s="86">
        <v>0.18</v>
      </c>
      <c r="M73" s="88">
        <f t="shared" si="50"/>
        <v>0</v>
      </c>
      <c r="N73" s="88">
        <f t="shared" si="51"/>
        <v>0</v>
      </c>
      <c r="O73" s="3">
        <v>1</v>
      </c>
      <c r="P73" s="92"/>
      <c r="Q73" s="97">
        <v>0.18</v>
      </c>
      <c r="R73" s="88">
        <f t="shared" si="52"/>
        <v>0</v>
      </c>
      <c r="S73" s="88">
        <f t="shared" si="53"/>
        <v>0</v>
      </c>
    </row>
    <row r="74" spans="1:19" ht="32.25" customHeight="1">
      <c r="A74" s="218"/>
      <c r="B74" s="218"/>
      <c r="C74" s="48" t="s">
        <v>124</v>
      </c>
      <c r="D74" s="3" t="s">
        <v>50</v>
      </c>
      <c r="E74" s="3">
        <v>20</v>
      </c>
      <c r="F74" s="92"/>
      <c r="G74" s="97">
        <v>0.18</v>
      </c>
      <c r="H74" s="88">
        <f t="shared" si="48"/>
        <v>0</v>
      </c>
      <c r="I74" s="88">
        <f t="shared" si="49"/>
        <v>0</v>
      </c>
      <c r="J74" s="3">
        <v>20</v>
      </c>
      <c r="K74" s="92"/>
      <c r="L74" s="86">
        <v>0.18</v>
      </c>
      <c r="M74" s="88">
        <f t="shared" si="50"/>
        <v>0</v>
      </c>
      <c r="N74" s="88">
        <f t="shared" si="51"/>
        <v>0</v>
      </c>
      <c r="O74" s="3">
        <v>20</v>
      </c>
      <c r="P74" s="92"/>
      <c r="Q74" s="97">
        <v>0.18</v>
      </c>
      <c r="R74" s="88">
        <f t="shared" si="52"/>
        <v>0</v>
      </c>
      <c r="S74" s="88">
        <f t="shared" si="53"/>
        <v>0</v>
      </c>
    </row>
    <row r="75" spans="1:19" ht="32.25" customHeight="1">
      <c r="A75" s="218"/>
      <c r="B75" s="218"/>
      <c r="C75" s="46" t="s">
        <v>52</v>
      </c>
      <c r="D75" s="3" t="s">
        <v>14</v>
      </c>
      <c r="E75" s="137">
        <v>1</v>
      </c>
      <c r="F75" s="92"/>
      <c r="G75" s="97">
        <v>0.18</v>
      </c>
      <c r="H75" s="88">
        <f t="shared" si="48"/>
        <v>0</v>
      </c>
      <c r="I75" s="88">
        <f t="shared" si="49"/>
        <v>0</v>
      </c>
      <c r="J75" s="137">
        <v>1</v>
      </c>
      <c r="K75" s="92"/>
      <c r="L75" s="86">
        <v>0.18</v>
      </c>
      <c r="M75" s="88">
        <f t="shared" si="50"/>
        <v>0</v>
      </c>
      <c r="N75" s="88">
        <f t="shared" si="51"/>
        <v>0</v>
      </c>
      <c r="O75" s="137">
        <v>1</v>
      </c>
      <c r="P75" s="92"/>
      <c r="Q75" s="97">
        <v>0.18</v>
      </c>
      <c r="R75" s="88">
        <f t="shared" si="52"/>
        <v>0</v>
      </c>
      <c r="S75" s="88">
        <f t="shared" si="53"/>
        <v>0</v>
      </c>
    </row>
    <row r="76" spans="1:19" ht="32.25" customHeight="1">
      <c r="A76" s="218"/>
      <c r="B76" s="218"/>
      <c r="C76" s="46" t="s">
        <v>167</v>
      </c>
      <c r="D76" s="3" t="s">
        <v>4</v>
      </c>
      <c r="E76" s="3">
        <v>3</v>
      </c>
      <c r="F76" s="92"/>
      <c r="G76" s="97">
        <v>0.05</v>
      </c>
      <c r="H76" s="88">
        <f t="shared" si="48"/>
        <v>0</v>
      </c>
      <c r="I76" s="88">
        <f t="shared" si="49"/>
        <v>0</v>
      </c>
      <c r="J76" s="3">
        <v>3</v>
      </c>
      <c r="K76" s="92"/>
      <c r="L76" s="86">
        <v>0.05</v>
      </c>
      <c r="M76" s="88">
        <f t="shared" si="50"/>
        <v>0</v>
      </c>
      <c r="N76" s="88">
        <f t="shared" si="51"/>
        <v>0</v>
      </c>
      <c r="O76" s="3">
        <v>3</v>
      </c>
      <c r="P76" s="92"/>
      <c r="Q76" s="97">
        <v>0.05</v>
      </c>
      <c r="R76" s="88">
        <f t="shared" si="52"/>
        <v>0</v>
      </c>
      <c r="S76" s="88">
        <f t="shared" si="53"/>
        <v>0</v>
      </c>
    </row>
    <row r="77" spans="1:19" ht="32.25" customHeight="1">
      <c r="A77" s="218"/>
      <c r="B77" s="218"/>
      <c r="C77" s="46" t="s">
        <v>69</v>
      </c>
      <c r="D77" s="3" t="s">
        <v>4</v>
      </c>
      <c r="E77" s="3">
        <v>3</v>
      </c>
      <c r="F77" s="92"/>
      <c r="G77" s="97">
        <v>0.05</v>
      </c>
      <c r="H77" s="88">
        <f t="shared" si="48"/>
        <v>0</v>
      </c>
      <c r="I77" s="88">
        <f t="shared" si="49"/>
        <v>0</v>
      </c>
      <c r="J77" s="3">
        <v>3</v>
      </c>
      <c r="K77" s="92"/>
      <c r="L77" s="86">
        <v>0.05</v>
      </c>
      <c r="M77" s="88">
        <f t="shared" si="50"/>
        <v>0</v>
      </c>
      <c r="N77" s="88">
        <f t="shared" si="51"/>
        <v>0</v>
      </c>
      <c r="O77" s="3">
        <v>3</v>
      </c>
      <c r="P77" s="92"/>
      <c r="Q77" s="97">
        <v>0.05</v>
      </c>
      <c r="R77" s="88">
        <f t="shared" si="52"/>
        <v>0</v>
      </c>
      <c r="S77" s="88">
        <f t="shared" si="53"/>
        <v>0</v>
      </c>
    </row>
    <row r="78" spans="1:19" ht="32.25" customHeight="1">
      <c r="A78" s="218"/>
      <c r="B78" s="218"/>
      <c r="C78" s="46" t="s">
        <v>71</v>
      </c>
      <c r="D78" s="3" t="s">
        <v>4</v>
      </c>
      <c r="E78" s="3">
        <v>1</v>
      </c>
      <c r="F78" s="92"/>
      <c r="G78" s="97">
        <v>0.05</v>
      </c>
      <c r="H78" s="88">
        <f t="shared" si="48"/>
        <v>0</v>
      </c>
      <c r="I78" s="88">
        <f t="shared" si="49"/>
        <v>0</v>
      </c>
      <c r="J78" s="3">
        <v>1</v>
      </c>
      <c r="K78" s="92"/>
      <c r="L78" s="86">
        <v>0.05</v>
      </c>
      <c r="M78" s="88">
        <f t="shared" si="50"/>
        <v>0</v>
      </c>
      <c r="N78" s="88">
        <f t="shared" si="51"/>
        <v>0</v>
      </c>
      <c r="O78" s="3">
        <v>1</v>
      </c>
      <c r="P78" s="92"/>
      <c r="Q78" s="97">
        <v>0.05</v>
      </c>
      <c r="R78" s="88">
        <f t="shared" si="52"/>
        <v>0</v>
      </c>
      <c r="S78" s="88">
        <f t="shared" si="53"/>
        <v>0</v>
      </c>
    </row>
    <row r="79" spans="1:19" ht="32.25" customHeight="1">
      <c r="A79" s="218"/>
      <c r="B79" s="218"/>
      <c r="C79" s="46" t="s">
        <v>72</v>
      </c>
      <c r="D79" s="3" t="s">
        <v>4</v>
      </c>
      <c r="E79" s="3">
        <v>1</v>
      </c>
      <c r="F79" s="92"/>
      <c r="G79" s="97">
        <v>0.05</v>
      </c>
      <c r="H79" s="88">
        <f t="shared" si="48"/>
        <v>0</v>
      </c>
      <c r="I79" s="88">
        <f t="shared" si="49"/>
        <v>0</v>
      </c>
      <c r="J79" s="3">
        <v>1</v>
      </c>
      <c r="K79" s="92"/>
      <c r="L79" s="86">
        <v>0.05</v>
      </c>
      <c r="M79" s="88">
        <f t="shared" si="50"/>
        <v>0</v>
      </c>
      <c r="N79" s="88">
        <f t="shared" si="51"/>
        <v>0</v>
      </c>
      <c r="O79" s="3">
        <v>1</v>
      </c>
      <c r="P79" s="92"/>
      <c r="Q79" s="97">
        <v>0.05</v>
      </c>
      <c r="R79" s="88">
        <f t="shared" si="52"/>
        <v>0</v>
      </c>
      <c r="S79" s="88">
        <f t="shared" si="53"/>
        <v>0</v>
      </c>
    </row>
    <row r="80" spans="1:19" ht="32.25" customHeight="1">
      <c r="A80" s="218"/>
      <c r="B80" s="218"/>
      <c r="C80" s="46" t="s">
        <v>244</v>
      </c>
      <c r="D80" s="3" t="s">
        <v>4</v>
      </c>
      <c r="E80" s="3">
        <v>1</v>
      </c>
      <c r="F80" s="92"/>
      <c r="G80" s="97">
        <v>0.05</v>
      </c>
      <c r="H80" s="88">
        <f t="shared" si="48"/>
        <v>0</v>
      </c>
      <c r="I80" s="88">
        <f t="shared" si="49"/>
        <v>0</v>
      </c>
      <c r="J80" s="3">
        <v>1</v>
      </c>
      <c r="K80" s="92"/>
      <c r="L80" s="86">
        <v>0.05</v>
      </c>
      <c r="M80" s="88">
        <f t="shared" si="50"/>
        <v>0</v>
      </c>
      <c r="N80" s="88">
        <f t="shared" si="51"/>
        <v>0</v>
      </c>
      <c r="O80" s="3">
        <v>1</v>
      </c>
      <c r="P80" s="92"/>
      <c r="Q80" s="97">
        <v>0.05</v>
      </c>
      <c r="R80" s="88">
        <f t="shared" si="52"/>
        <v>0</v>
      </c>
      <c r="S80" s="88">
        <f t="shared" si="53"/>
        <v>0</v>
      </c>
    </row>
    <row r="81" spans="1:19" ht="32.25" customHeight="1">
      <c r="A81" s="218"/>
      <c r="B81" s="218"/>
      <c r="C81" s="46" t="s">
        <v>23</v>
      </c>
      <c r="D81" s="3" t="s">
        <v>22</v>
      </c>
      <c r="E81" s="3">
        <v>400</v>
      </c>
      <c r="F81" s="92"/>
      <c r="G81" s="97">
        <v>0.05</v>
      </c>
      <c r="H81" s="88">
        <f t="shared" si="48"/>
        <v>0</v>
      </c>
      <c r="I81" s="88">
        <f t="shared" si="49"/>
        <v>0</v>
      </c>
      <c r="J81" s="3">
        <v>400</v>
      </c>
      <c r="K81" s="92"/>
      <c r="L81" s="86">
        <v>0.05</v>
      </c>
      <c r="M81" s="88">
        <f t="shared" si="50"/>
        <v>0</v>
      </c>
      <c r="N81" s="88">
        <f t="shared" si="51"/>
        <v>0</v>
      </c>
      <c r="O81" s="3">
        <v>400</v>
      </c>
      <c r="P81" s="92"/>
      <c r="Q81" s="97">
        <v>0.05</v>
      </c>
      <c r="R81" s="88">
        <f t="shared" si="52"/>
        <v>0</v>
      </c>
      <c r="S81" s="88">
        <f t="shared" si="53"/>
        <v>0</v>
      </c>
    </row>
    <row r="82" spans="1:19" ht="32.25" customHeight="1">
      <c r="A82" s="218"/>
      <c r="B82" s="218"/>
      <c r="C82" s="48" t="s">
        <v>161</v>
      </c>
      <c r="D82" s="3" t="s">
        <v>159</v>
      </c>
      <c r="E82" s="3">
        <v>5</v>
      </c>
      <c r="F82" s="92"/>
      <c r="G82" s="97">
        <v>0.18</v>
      </c>
      <c r="H82" s="88">
        <f t="shared" si="48"/>
        <v>0</v>
      </c>
      <c r="I82" s="88">
        <f t="shared" si="49"/>
        <v>0</v>
      </c>
      <c r="J82" s="74">
        <v>5</v>
      </c>
      <c r="K82" s="92"/>
      <c r="L82" s="86">
        <v>0.18</v>
      </c>
      <c r="M82" s="88">
        <f t="shared" si="50"/>
        <v>0</v>
      </c>
      <c r="N82" s="88">
        <f t="shared" si="51"/>
        <v>0</v>
      </c>
      <c r="O82" s="74">
        <v>5</v>
      </c>
      <c r="P82" s="92"/>
      <c r="Q82" s="97">
        <v>0.18</v>
      </c>
      <c r="R82" s="88">
        <f t="shared" si="52"/>
        <v>0</v>
      </c>
      <c r="S82" s="88">
        <f t="shared" si="53"/>
        <v>0</v>
      </c>
    </row>
    <row r="83" spans="1:19" ht="32.25" customHeight="1">
      <c r="A83" s="218"/>
      <c r="B83" s="218"/>
      <c r="C83" s="46" t="s">
        <v>162</v>
      </c>
      <c r="D83" s="3" t="s">
        <v>8</v>
      </c>
      <c r="E83" s="3">
        <v>15</v>
      </c>
      <c r="F83" s="92"/>
      <c r="G83" s="97">
        <v>0.18</v>
      </c>
      <c r="H83" s="88">
        <f t="shared" si="48"/>
        <v>0</v>
      </c>
      <c r="I83" s="88">
        <f t="shared" si="49"/>
        <v>0</v>
      </c>
      <c r="J83" s="74">
        <v>15</v>
      </c>
      <c r="K83" s="92"/>
      <c r="L83" s="86">
        <v>0.18</v>
      </c>
      <c r="M83" s="88">
        <f t="shared" si="50"/>
        <v>0</v>
      </c>
      <c r="N83" s="88">
        <f t="shared" si="51"/>
        <v>0</v>
      </c>
      <c r="O83" s="74">
        <v>15</v>
      </c>
      <c r="P83" s="92"/>
      <c r="Q83" s="97">
        <v>0.18</v>
      </c>
      <c r="R83" s="88">
        <f t="shared" si="52"/>
        <v>0</v>
      </c>
      <c r="S83" s="88">
        <f t="shared" si="53"/>
        <v>0</v>
      </c>
    </row>
    <row r="84" spans="1:19" ht="30" customHeight="1">
      <c r="A84" s="218"/>
      <c r="B84" s="218"/>
      <c r="C84" s="42" t="s">
        <v>25</v>
      </c>
      <c r="D84" s="32" t="s">
        <v>42</v>
      </c>
      <c r="E84" s="94">
        <v>1</v>
      </c>
      <c r="F84" s="130"/>
      <c r="G84" s="121">
        <v>0.18</v>
      </c>
      <c r="H84" s="129">
        <f t="shared" si="48"/>
        <v>0</v>
      </c>
      <c r="I84" s="129">
        <f t="shared" si="49"/>
        <v>0</v>
      </c>
      <c r="J84" s="94">
        <v>1</v>
      </c>
      <c r="K84" s="130"/>
      <c r="L84" s="148">
        <v>0.18</v>
      </c>
      <c r="M84" s="129">
        <f t="shared" si="50"/>
        <v>0</v>
      </c>
      <c r="N84" s="129">
        <f t="shared" si="51"/>
        <v>0</v>
      </c>
      <c r="O84" s="94">
        <v>1</v>
      </c>
      <c r="P84" s="130"/>
      <c r="Q84" s="121">
        <v>0.18</v>
      </c>
      <c r="R84" s="129">
        <f t="shared" si="52"/>
        <v>0</v>
      </c>
      <c r="S84" s="129">
        <f t="shared" si="53"/>
        <v>0</v>
      </c>
    </row>
    <row r="85" spans="1:19" ht="30" customHeight="1">
      <c r="A85" s="218"/>
      <c r="B85" s="218"/>
      <c r="C85" s="42" t="s">
        <v>165</v>
      </c>
      <c r="D85" s="32" t="s">
        <v>42</v>
      </c>
      <c r="E85" s="94">
        <v>1</v>
      </c>
      <c r="F85" s="130"/>
      <c r="G85" s="121">
        <v>0.18</v>
      </c>
      <c r="H85" s="129">
        <f t="shared" si="48"/>
        <v>0</v>
      </c>
      <c r="I85" s="129">
        <f t="shared" si="49"/>
        <v>0</v>
      </c>
      <c r="J85" s="94">
        <v>1</v>
      </c>
      <c r="K85" s="130"/>
      <c r="L85" s="148">
        <v>0.18</v>
      </c>
      <c r="M85" s="129">
        <f t="shared" si="50"/>
        <v>0</v>
      </c>
      <c r="N85" s="129">
        <f t="shared" si="51"/>
        <v>0</v>
      </c>
      <c r="O85" s="94">
        <v>1</v>
      </c>
      <c r="P85" s="130"/>
      <c r="Q85" s="121">
        <v>0.18</v>
      </c>
      <c r="R85" s="129">
        <f t="shared" si="52"/>
        <v>0</v>
      </c>
      <c r="S85" s="129">
        <f t="shared" si="53"/>
        <v>0</v>
      </c>
    </row>
    <row r="86" spans="1:19" ht="30" customHeight="1">
      <c r="A86" s="218"/>
      <c r="B86" s="218"/>
      <c r="C86" s="42" t="s">
        <v>164</v>
      </c>
      <c r="D86" s="32" t="s">
        <v>42</v>
      </c>
      <c r="E86" s="94">
        <v>1</v>
      </c>
      <c r="F86" s="130"/>
      <c r="G86" s="121">
        <v>0.18</v>
      </c>
      <c r="H86" s="129">
        <f t="shared" si="48"/>
        <v>0</v>
      </c>
      <c r="I86" s="129">
        <f t="shared" si="49"/>
        <v>0</v>
      </c>
      <c r="J86" s="94">
        <v>1</v>
      </c>
      <c r="K86" s="130"/>
      <c r="L86" s="148">
        <v>0.18</v>
      </c>
      <c r="M86" s="129">
        <f t="shared" si="50"/>
        <v>0</v>
      </c>
      <c r="N86" s="129">
        <f t="shared" si="51"/>
        <v>0</v>
      </c>
      <c r="O86" s="94">
        <v>1</v>
      </c>
      <c r="P86" s="130"/>
      <c r="Q86" s="121">
        <v>0.18</v>
      </c>
      <c r="R86" s="129">
        <f t="shared" si="52"/>
        <v>0</v>
      </c>
      <c r="S86" s="129">
        <f t="shared" si="53"/>
        <v>0</v>
      </c>
    </row>
    <row r="87" spans="1:19" ht="32.25" customHeight="1">
      <c r="A87" s="218"/>
      <c r="B87" s="220"/>
      <c r="C87" s="58" t="s">
        <v>65</v>
      </c>
      <c r="D87" s="59"/>
      <c r="E87" s="200">
        <f>SUM(I52:I86)</f>
        <v>0</v>
      </c>
      <c r="F87" s="201"/>
      <c r="G87" s="201"/>
      <c r="H87" s="201"/>
      <c r="I87" s="202"/>
      <c r="J87" s="200">
        <f>SUM(N52:N86)</f>
        <v>0</v>
      </c>
      <c r="K87" s="201"/>
      <c r="L87" s="201"/>
      <c r="M87" s="201"/>
      <c r="N87" s="202"/>
      <c r="O87" s="200">
        <f>SUM(S52:S86)</f>
        <v>0</v>
      </c>
      <c r="P87" s="201"/>
      <c r="Q87" s="201"/>
      <c r="R87" s="201"/>
      <c r="S87" s="202"/>
    </row>
    <row r="88" spans="1:19" ht="57" customHeight="1">
      <c r="A88" s="29" t="s">
        <v>1</v>
      </c>
      <c r="B88" s="29"/>
      <c r="C88" s="28" t="s">
        <v>54</v>
      </c>
      <c r="D88" s="26"/>
      <c r="E88" s="51" t="s">
        <v>33</v>
      </c>
      <c r="F88" s="52" t="s">
        <v>44</v>
      </c>
      <c r="G88" s="78" t="s">
        <v>45</v>
      </c>
      <c r="H88" s="78" t="s">
        <v>46</v>
      </c>
      <c r="I88" s="78" t="s">
        <v>47</v>
      </c>
      <c r="J88" s="51" t="s">
        <v>33</v>
      </c>
      <c r="K88" s="52" t="s">
        <v>44</v>
      </c>
      <c r="L88" s="78" t="s">
        <v>45</v>
      </c>
      <c r="M88" s="78" t="s">
        <v>46</v>
      </c>
      <c r="N88" s="78" t="s">
        <v>47</v>
      </c>
      <c r="O88" s="51" t="s">
        <v>33</v>
      </c>
      <c r="P88" s="52" t="s">
        <v>44</v>
      </c>
      <c r="Q88" s="78" t="s">
        <v>45</v>
      </c>
      <c r="R88" s="78" t="s">
        <v>46</v>
      </c>
      <c r="S88" s="78" t="s">
        <v>47</v>
      </c>
    </row>
    <row r="89" spans="1:19" ht="35.1" customHeight="1">
      <c r="A89" s="212">
        <v>1</v>
      </c>
      <c r="B89" s="212" t="s">
        <v>138</v>
      </c>
      <c r="C89" s="35" t="s">
        <v>73</v>
      </c>
      <c r="D89" s="24" t="s">
        <v>4</v>
      </c>
      <c r="E89" s="131">
        <v>12</v>
      </c>
      <c r="F89" s="122"/>
      <c r="G89" s="121">
        <v>0.18</v>
      </c>
      <c r="H89" s="149">
        <f t="shared" ref="H89:H96" si="54">F89*(100%+G89)</f>
        <v>0</v>
      </c>
      <c r="I89" s="149">
        <f t="shared" ref="I89:I96" si="55">E89*H89</f>
        <v>0</v>
      </c>
      <c r="J89" s="131">
        <v>12</v>
      </c>
      <c r="K89" s="142"/>
      <c r="L89" s="121">
        <v>0.18</v>
      </c>
      <c r="M89" s="149">
        <f t="shared" ref="M89:M96" si="56">K89*(100%+L89)</f>
        <v>0</v>
      </c>
      <c r="N89" s="149">
        <f t="shared" ref="N89:N96" si="57">J89*M89</f>
        <v>0</v>
      </c>
      <c r="O89" s="131">
        <v>12</v>
      </c>
      <c r="P89" s="142"/>
      <c r="Q89" s="121">
        <v>0.18</v>
      </c>
      <c r="R89" s="129">
        <f t="shared" ref="R89:R96" si="58">P89*(100%+Q89)</f>
        <v>0</v>
      </c>
      <c r="S89" s="129">
        <f t="shared" ref="S89:S96" si="59">O89*R89</f>
        <v>0</v>
      </c>
    </row>
    <row r="90" spans="1:19" ht="35.1" customHeight="1">
      <c r="A90" s="213"/>
      <c r="B90" s="213"/>
      <c r="C90" s="36" t="s">
        <v>75</v>
      </c>
      <c r="D90" s="24" t="s">
        <v>4</v>
      </c>
      <c r="E90" s="131">
        <f>12*4</f>
        <v>48</v>
      </c>
      <c r="F90" s="122"/>
      <c r="G90" s="121">
        <v>0.18</v>
      </c>
      <c r="H90" s="149">
        <f t="shared" si="54"/>
        <v>0</v>
      </c>
      <c r="I90" s="149">
        <f t="shared" si="55"/>
        <v>0</v>
      </c>
      <c r="J90" s="131">
        <f>12*4</f>
        <v>48</v>
      </c>
      <c r="K90" s="122"/>
      <c r="L90" s="121">
        <v>0.18</v>
      </c>
      <c r="M90" s="149">
        <f t="shared" si="56"/>
        <v>0</v>
      </c>
      <c r="N90" s="149">
        <f t="shared" si="57"/>
        <v>0</v>
      </c>
      <c r="O90" s="131">
        <v>36</v>
      </c>
      <c r="P90" s="122"/>
      <c r="Q90" s="121">
        <v>0.18</v>
      </c>
      <c r="R90" s="129">
        <f t="shared" si="58"/>
        <v>0</v>
      </c>
      <c r="S90" s="129">
        <f t="shared" si="59"/>
        <v>0</v>
      </c>
    </row>
    <row r="91" spans="1:19" ht="35.1" customHeight="1">
      <c r="A91" s="213"/>
      <c r="B91" s="213"/>
      <c r="C91" s="36" t="s">
        <v>74</v>
      </c>
      <c r="D91" s="24" t="s">
        <v>8</v>
      </c>
      <c r="E91" s="131">
        <f>12*3</f>
        <v>36</v>
      </c>
      <c r="F91" s="122"/>
      <c r="G91" s="121">
        <v>0.05</v>
      </c>
      <c r="H91" s="149">
        <f t="shared" si="54"/>
        <v>0</v>
      </c>
      <c r="I91" s="149">
        <f t="shared" si="55"/>
        <v>0</v>
      </c>
      <c r="J91" s="131">
        <f>12*1</f>
        <v>12</v>
      </c>
      <c r="K91" s="122"/>
      <c r="L91" s="121">
        <v>0.05</v>
      </c>
      <c r="M91" s="149">
        <f t="shared" si="56"/>
        <v>0</v>
      </c>
      <c r="N91" s="149">
        <f t="shared" si="57"/>
        <v>0</v>
      </c>
      <c r="O91" s="31">
        <v>1</v>
      </c>
      <c r="P91" s="122"/>
      <c r="Q91" s="121">
        <v>0.05</v>
      </c>
      <c r="R91" s="129">
        <f t="shared" si="58"/>
        <v>0</v>
      </c>
      <c r="S91" s="129">
        <f t="shared" si="59"/>
        <v>0</v>
      </c>
    </row>
    <row r="92" spans="1:19" ht="35.1" customHeight="1">
      <c r="A92" s="213"/>
      <c r="B92" s="213"/>
      <c r="C92" s="36" t="s">
        <v>240</v>
      </c>
      <c r="D92" s="24" t="s">
        <v>8</v>
      </c>
      <c r="E92" s="131">
        <v>12</v>
      </c>
      <c r="F92" s="122"/>
      <c r="G92" s="121">
        <v>0.05</v>
      </c>
      <c r="H92" s="149">
        <f t="shared" si="54"/>
        <v>0</v>
      </c>
      <c r="I92" s="149">
        <f t="shared" si="55"/>
        <v>0</v>
      </c>
      <c r="J92" s="131">
        <f>12*3</f>
        <v>36</v>
      </c>
      <c r="K92" s="122"/>
      <c r="L92" s="121">
        <v>0.05</v>
      </c>
      <c r="M92" s="149">
        <f t="shared" si="56"/>
        <v>0</v>
      </c>
      <c r="N92" s="149">
        <f t="shared" si="57"/>
        <v>0</v>
      </c>
      <c r="O92" s="131">
        <v>36</v>
      </c>
      <c r="P92" s="122"/>
      <c r="Q92" s="121">
        <v>0.05</v>
      </c>
      <c r="R92" s="129">
        <f t="shared" si="58"/>
        <v>0</v>
      </c>
      <c r="S92" s="129">
        <f t="shared" si="59"/>
        <v>0</v>
      </c>
    </row>
    <row r="93" spans="1:19" ht="35.1" customHeight="1">
      <c r="A93" s="213"/>
      <c r="B93" s="213"/>
      <c r="C93" s="36" t="s">
        <v>55</v>
      </c>
      <c r="D93" s="24" t="s">
        <v>8</v>
      </c>
      <c r="E93" s="131">
        <f>12*5</f>
        <v>60</v>
      </c>
      <c r="F93" s="122"/>
      <c r="G93" s="121">
        <v>0.05</v>
      </c>
      <c r="H93" s="149">
        <f t="shared" si="54"/>
        <v>0</v>
      </c>
      <c r="I93" s="149">
        <f t="shared" si="55"/>
        <v>0</v>
      </c>
      <c r="J93" s="131">
        <f>12*5</f>
        <v>60</v>
      </c>
      <c r="K93" s="122"/>
      <c r="L93" s="121">
        <v>0.05</v>
      </c>
      <c r="M93" s="149">
        <f t="shared" si="56"/>
        <v>0</v>
      </c>
      <c r="N93" s="149">
        <f t="shared" si="57"/>
        <v>0</v>
      </c>
      <c r="O93" s="131">
        <f>12*5</f>
        <v>60</v>
      </c>
      <c r="P93" s="122"/>
      <c r="Q93" s="121">
        <v>0.05</v>
      </c>
      <c r="R93" s="129">
        <f t="shared" si="58"/>
        <v>0</v>
      </c>
      <c r="S93" s="129">
        <f t="shared" si="59"/>
        <v>0</v>
      </c>
    </row>
    <row r="94" spans="1:19" ht="35.1" customHeight="1">
      <c r="A94" s="213"/>
      <c r="B94" s="213"/>
      <c r="C94" s="36" t="s">
        <v>56</v>
      </c>
      <c r="D94" s="24" t="s">
        <v>8</v>
      </c>
      <c r="E94" s="31">
        <v>1</v>
      </c>
      <c r="F94" s="122"/>
      <c r="G94" s="121">
        <v>0.05</v>
      </c>
      <c r="H94" s="149">
        <f t="shared" si="54"/>
        <v>0</v>
      </c>
      <c r="I94" s="149">
        <f t="shared" si="55"/>
        <v>0</v>
      </c>
      <c r="J94" s="31">
        <v>1</v>
      </c>
      <c r="K94" s="122"/>
      <c r="L94" s="121">
        <v>0.05</v>
      </c>
      <c r="M94" s="149">
        <f t="shared" si="56"/>
        <v>0</v>
      </c>
      <c r="N94" s="149">
        <f t="shared" si="57"/>
        <v>0</v>
      </c>
      <c r="O94" s="31">
        <v>1</v>
      </c>
      <c r="P94" s="122"/>
      <c r="Q94" s="121">
        <v>0.05</v>
      </c>
      <c r="R94" s="129">
        <f t="shared" si="58"/>
        <v>0</v>
      </c>
      <c r="S94" s="129">
        <f t="shared" si="59"/>
        <v>0</v>
      </c>
    </row>
    <row r="95" spans="1:19" ht="35.1" customHeight="1">
      <c r="A95" s="213"/>
      <c r="B95" s="213"/>
      <c r="C95" s="36" t="s">
        <v>241</v>
      </c>
      <c r="D95" s="24" t="s">
        <v>8</v>
      </c>
      <c r="E95" s="131">
        <v>12</v>
      </c>
      <c r="F95" s="122"/>
      <c r="G95" s="121">
        <v>0.05</v>
      </c>
      <c r="H95" s="149">
        <f t="shared" si="54"/>
        <v>0</v>
      </c>
      <c r="I95" s="149">
        <f t="shared" si="55"/>
        <v>0</v>
      </c>
      <c r="J95" s="131">
        <v>12</v>
      </c>
      <c r="K95" s="122"/>
      <c r="L95" s="121">
        <v>0.05</v>
      </c>
      <c r="M95" s="149">
        <f t="shared" si="56"/>
        <v>0</v>
      </c>
      <c r="N95" s="149">
        <f t="shared" si="57"/>
        <v>0</v>
      </c>
      <c r="O95" s="131">
        <v>12</v>
      </c>
      <c r="P95" s="122"/>
      <c r="Q95" s="121">
        <v>0.05</v>
      </c>
      <c r="R95" s="129">
        <f t="shared" si="58"/>
        <v>0</v>
      </c>
      <c r="S95" s="129">
        <f t="shared" si="59"/>
        <v>0</v>
      </c>
    </row>
    <row r="96" spans="1:19" ht="35.1" customHeight="1">
      <c r="A96" s="213"/>
      <c r="B96" s="213"/>
      <c r="C96" s="36" t="s">
        <v>57</v>
      </c>
      <c r="D96" s="24" t="s">
        <v>8</v>
      </c>
      <c r="E96" s="131">
        <f>3*12</f>
        <v>36</v>
      </c>
      <c r="F96" s="122"/>
      <c r="G96" s="121">
        <v>0.05</v>
      </c>
      <c r="H96" s="149">
        <f t="shared" si="54"/>
        <v>0</v>
      </c>
      <c r="I96" s="149">
        <f t="shared" si="55"/>
        <v>0</v>
      </c>
      <c r="J96" s="131">
        <f>3*12</f>
        <v>36</v>
      </c>
      <c r="K96" s="122"/>
      <c r="L96" s="121">
        <v>0.05</v>
      </c>
      <c r="M96" s="149">
        <f t="shared" si="56"/>
        <v>0</v>
      </c>
      <c r="N96" s="149">
        <f t="shared" si="57"/>
        <v>0</v>
      </c>
      <c r="O96" s="131">
        <f>3*12</f>
        <v>36</v>
      </c>
      <c r="P96" s="122"/>
      <c r="Q96" s="121">
        <v>0.05</v>
      </c>
      <c r="R96" s="129">
        <f t="shared" si="58"/>
        <v>0</v>
      </c>
      <c r="S96" s="129">
        <f t="shared" si="59"/>
        <v>0</v>
      </c>
    </row>
    <row r="97" spans="1:19" ht="35.1" customHeight="1">
      <c r="A97" s="213"/>
      <c r="B97" s="213"/>
      <c r="C97" s="33" t="s">
        <v>64</v>
      </c>
      <c r="D97" s="60"/>
      <c r="E97" s="204">
        <f>SUM(I89:I96)</f>
        <v>0</v>
      </c>
      <c r="F97" s="205"/>
      <c r="G97" s="205"/>
      <c r="H97" s="205"/>
      <c r="I97" s="206">
        <f>SUM(I89:I96)</f>
        <v>0</v>
      </c>
      <c r="J97" s="204">
        <f>SUM(N89:N96)</f>
        <v>0</v>
      </c>
      <c r="K97" s="205"/>
      <c r="L97" s="205"/>
      <c r="M97" s="205"/>
      <c r="N97" s="206">
        <f>SUM(N89:N96)</f>
        <v>0</v>
      </c>
      <c r="O97" s="204">
        <f>SUM(S89:S96)</f>
        <v>0</v>
      </c>
      <c r="P97" s="205"/>
      <c r="Q97" s="205"/>
      <c r="R97" s="205"/>
      <c r="S97" s="206">
        <f>SUM(S89:S96)</f>
        <v>0</v>
      </c>
    </row>
    <row r="98" spans="1:19" ht="30" customHeight="1">
      <c r="A98" s="213">
        <v>2</v>
      </c>
      <c r="B98" s="213"/>
      <c r="C98" s="37" t="s">
        <v>114</v>
      </c>
      <c r="D98" s="24"/>
      <c r="E98" s="131"/>
      <c r="F98" s="130"/>
      <c r="G98" s="132"/>
      <c r="H98" s="133"/>
      <c r="I98" s="133"/>
      <c r="J98" s="131"/>
      <c r="K98" s="130"/>
      <c r="L98" s="132"/>
      <c r="M98" s="133"/>
      <c r="N98" s="133"/>
      <c r="O98" s="131"/>
      <c r="P98" s="130"/>
      <c r="Q98" s="132"/>
      <c r="R98" s="133"/>
      <c r="S98" s="133"/>
    </row>
    <row r="99" spans="1:19" ht="30" customHeight="1">
      <c r="A99" s="213"/>
      <c r="B99" s="213"/>
      <c r="C99" s="38" t="s">
        <v>37</v>
      </c>
      <c r="D99" s="24" t="s">
        <v>8</v>
      </c>
      <c r="E99" s="134">
        <v>10</v>
      </c>
      <c r="F99" s="130"/>
      <c r="G99" s="121">
        <v>0.18</v>
      </c>
      <c r="H99" s="129">
        <f t="shared" ref="H99:H101" si="60">F99*(100%+G99)</f>
        <v>0</v>
      </c>
      <c r="I99" s="129">
        <f t="shared" ref="I99:I101" si="61">E99*H99</f>
        <v>0</v>
      </c>
      <c r="J99" s="134">
        <v>10</v>
      </c>
      <c r="K99" s="130"/>
      <c r="L99" s="121">
        <v>0.18</v>
      </c>
      <c r="M99" s="129">
        <f t="shared" ref="M99:M101" si="62">K99*(100%+L99)</f>
        <v>0</v>
      </c>
      <c r="N99" s="129">
        <f t="shared" ref="N99:N101" si="63">J99*M99</f>
        <v>0</v>
      </c>
      <c r="O99" s="134">
        <v>10</v>
      </c>
      <c r="P99" s="130"/>
      <c r="Q99" s="121">
        <v>0.18</v>
      </c>
      <c r="R99" s="129">
        <f t="shared" ref="R99:R101" si="64">P99*(100%+Q99)</f>
        <v>0</v>
      </c>
      <c r="S99" s="129">
        <f t="shared" ref="S99:S101" si="65">O99*R99</f>
        <v>0</v>
      </c>
    </row>
    <row r="100" spans="1:19" ht="30" customHeight="1">
      <c r="A100" s="213"/>
      <c r="B100" s="213"/>
      <c r="C100" s="38" t="s">
        <v>38</v>
      </c>
      <c r="D100" s="24" t="s">
        <v>8</v>
      </c>
      <c r="E100" s="134">
        <v>5</v>
      </c>
      <c r="F100" s="130"/>
      <c r="G100" s="121">
        <v>0.18</v>
      </c>
      <c r="H100" s="129">
        <f t="shared" si="60"/>
        <v>0</v>
      </c>
      <c r="I100" s="129">
        <f t="shared" si="61"/>
        <v>0</v>
      </c>
      <c r="J100" s="134">
        <v>5</v>
      </c>
      <c r="K100" s="130"/>
      <c r="L100" s="121">
        <v>0.18</v>
      </c>
      <c r="M100" s="129">
        <f t="shared" si="62"/>
        <v>0</v>
      </c>
      <c r="N100" s="129">
        <f t="shared" si="63"/>
        <v>0</v>
      </c>
      <c r="O100" s="134">
        <v>5</v>
      </c>
      <c r="P100" s="130"/>
      <c r="Q100" s="121">
        <v>0.18</v>
      </c>
      <c r="R100" s="129">
        <f t="shared" si="64"/>
        <v>0</v>
      </c>
      <c r="S100" s="129">
        <f t="shared" si="65"/>
        <v>0</v>
      </c>
    </row>
    <row r="101" spans="1:19" ht="30" customHeight="1">
      <c r="A101" s="213"/>
      <c r="B101" s="213"/>
      <c r="C101" s="38" t="s">
        <v>39</v>
      </c>
      <c r="D101" s="24" t="s">
        <v>8</v>
      </c>
      <c r="E101" s="134">
        <v>3</v>
      </c>
      <c r="F101" s="130"/>
      <c r="G101" s="121">
        <v>0.18</v>
      </c>
      <c r="H101" s="129">
        <f t="shared" si="60"/>
        <v>0</v>
      </c>
      <c r="I101" s="129">
        <f t="shared" si="61"/>
        <v>0</v>
      </c>
      <c r="J101" s="134">
        <v>3</v>
      </c>
      <c r="K101" s="130"/>
      <c r="L101" s="121">
        <v>0.18</v>
      </c>
      <c r="M101" s="129">
        <f t="shared" si="62"/>
        <v>0</v>
      </c>
      <c r="N101" s="129">
        <f t="shared" si="63"/>
        <v>0</v>
      </c>
      <c r="O101" s="134">
        <v>3</v>
      </c>
      <c r="P101" s="130"/>
      <c r="Q101" s="121">
        <v>0.18</v>
      </c>
      <c r="R101" s="129">
        <f t="shared" si="64"/>
        <v>0</v>
      </c>
      <c r="S101" s="129">
        <f t="shared" si="65"/>
        <v>0</v>
      </c>
    </row>
    <row r="102" spans="1:19" ht="30" customHeight="1">
      <c r="A102" s="213"/>
      <c r="B102" s="213"/>
      <c r="C102" s="40" t="s">
        <v>115</v>
      </c>
      <c r="D102" s="24"/>
      <c r="E102" s="134"/>
      <c r="F102" s="130"/>
      <c r="G102" s="132"/>
      <c r="H102" s="133"/>
      <c r="I102" s="133"/>
      <c r="J102" s="134"/>
      <c r="K102" s="130"/>
      <c r="L102" s="132"/>
      <c r="M102" s="133"/>
      <c r="N102" s="133"/>
      <c r="O102" s="134"/>
      <c r="P102" s="130"/>
      <c r="Q102" s="132"/>
      <c r="R102" s="133"/>
      <c r="S102" s="133"/>
    </row>
    <row r="103" spans="1:19" ht="30" customHeight="1">
      <c r="A103" s="213"/>
      <c r="B103" s="213"/>
      <c r="C103" s="41" t="s">
        <v>37</v>
      </c>
      <c r="D103" s="24" t="s">
        <v>8</v>
      </c>
      <c r="E103" s="134">
        <v>20</v>
      </c>
      <c r="F103" s="130"/>
      <c r="G103" s="121">
        <v>0.18</v>
      </c>
      <c r="H103" s="129">
        <f t="shared" ref="H103:H105" si="66">F103*(100%+G103)</f>
        <v>0</v>
      </c>
      <c r="I103" s="129">
        <f t="shared" ref="I103:I105" si="67">E103*H103</f>
        <v>0</v>
      </c>
      <c r="J103" s="134">
        <v>20</v>
      </c>
      <c r="K103" s="130"/>
      <c r="L103" s="121">
        <v>0.18</v>
      </c>
      <c r="M103" s="129">
        <f t="shared" ref="M103:M105" si="68">K103*(100%+L103)</f>
        <v>0</v>
      </c>
      <c r="N103" s="129">
        <f t="shared" ref="N103:N105" si="69">J103*M103</f>
        <v>0</v>
      </c>
      <c r="O103" s="134">
        <v>20</v>
      </c>
      <c r="P103" s="130"/>
      <c r="Q103" s="121">
        <v>0.18</v>
      </c>
      <c r="R103" s="129">
        <f t="shared" ref="R103:R105" si="70">P103*(100%+Q103)</f>
        <v>0</v>
      </c>
      <c r="S103" s="129">
        <f t="shared" ref="S103:S105" si="71">O103*R103</f>
        <v>0</v>
      </c>
    </row>
    <row r="104" spans="1:19" ht="30" customHeight="1">
      <c r="A104" s="213"/>
      <c r="B104" s="213"/>
      <c r="C104" s="41" t="s">
        <v>38</v>
      </c>
      <c r="D104" s="24" t="s">
        <v>8</v>
      </c>
      <c r="E104" s="134">
        <v>10</v>
      </c>
      <c r="F104" s="130"/>
      <c r="G104" s="121">
        <v>0.18</v>
      </c>
      <c r="H104" s="129">
        <f t="shared" si="66"/>
        <v>0</v>
      </c>
      <c r="I104" s="129">
        <f t="shared" si="67"/>
        <v>0</v>
      </c>
      <c r="J104" s="134">
        <v>10</v>
      </c>
      <c r="K104" s="130"/>
      <c r="L104" s="121">
        <v>0.18</v>
      </c>
      <c r="M104" s="129">
        <f t="shared" si="68"/>
        <v>0</v>
      </c>
      <c r="N104" s="129">
        <f t="shared" si="69"/>
        <v>0</v>
      </c>
      <c r="O104" s="134">
        <v>10</v>
      </c>
      <c r="P104" s="130"/>
      <c r="Q104" s="121">
        <v>0.18</v>
      </c>
      <c r="R104" s="129">
        <f t="shared" si="70"/>
        <v>0</v>
      </c>
      <c r="S104" s="129">
        <f t="shared" si="71"/>
        <v>0</v>
      </c>
    </row>
    <row r="105" spans="1:19" ht="30" customHeight="1">
      <c r="A105" s="213"/>
      <c r="B105" s="213"/>
      <c r="C105" s="41" t="s">
        <v>39</v>
      </c>
      <c r="D105" s="24" t="s">
        <v>8</v>
      </c>
      <c r="E105" s="134">
        <v>3</v>
      </c>
      <c r="F105" s="130"/>
      <c r="G105" s="121">
        <v>0.18</v>
      </c>
      <c r="H105" s="129">
        <f t="shared" si="66"/>
        <v>0</v>
      </c>
      <c r="I105" s="129">
        <f t="shared" si="67"/>
        <v>0</v>
      </c>
      <c r="J105" s="134">
        <v>3</v>
      </c>
      <c r="K105" s="130"/>
      <c r="L105" s="121">
        <v>0.18</v>
      </c>
      <c r="M105" s="129">
        <f t="shared" si="68"/>
        <v>0</v>
      </c>
      <c r="N105" s="129">
        <f t="shared" si="69"/>
        <v>0</v>
      </c>
      <c r="O105" s="134">
        <v>3</v>
      </c>
      <c r="P105" s="130"/>
      <c r="Q105" s="121">
        <v>0.18</v>
      </c>
      <c r="R105" s="129">
        <f t="shared" si="70"/>
        <v>0</v>
      </c>
      <c r="S105" s="129">
        <f t="shared" si="71"/>
        <v>0</v>
      </c>
    </row>
    <row r="106" spans="1:19" ht="30" customHeight="1">
      <c r="A106" s="213"/>
      <c r="B106" s="213"/>
      <c r="C106" s="30" t="s">
        <v>0</v>
      </c>
      <c r="D106" s="25"/>
      <c r="E106" s="94"/>
      <c r="F106" s="130"/>
      <c r="G106" s="132"/>
      <c r="H106" s="133"/>
      <c r="I106" s="133"/>
      <c r="J106" s="94"/>
      <c r="K106" s="130"/>
      <c r="L106" s="132"/>
      <c r="M106" s="133"/>
      <c r="N106" s="133"/>
      <c r="O106" s="94"/>
      <c r="P106" s="130"/>
      <c r="Q106" s="132"/>
      <c r="R106" s="133"/>
      <c r="S106" s="133"/>
    </row>
    <row r="107" spans="1:19" s="14" customFormat="1" ht="24.2" customHeight="1">
      <c r="A107" s="213"/>
      <c r="B107" s="213"/>
      <c r="C107" s="39" t="s">
        <v>58</v>
      </c>
      <c r="D107" s="13" t="s">
        <v>8</v>
      </c>
      <c r="E107" s="135">
        <v>2</v>
      </c>
      <c r="F107" s="136"/>
      <c r="G107" s="121">
        <v>0.05</v>
      </c>
      <c r="H107" s="129">
        <f t="shared" ref="H107:H134" si="72">F107*(100%+G107)</f>
        <v>0</v>
      </c>
      <c r="I107" s="129">
        <f t="shared" ref="I107:I134" si="73">E107*H107</f>
        <v>0</v>
      </c>
      <c r="J107" s="135">
        <v>1</v>
      </c>
      <c r="K107" s="136"/>
      <c r="L107" s="121">
        <v>0.05</v>
      </c>
      <c r="M107" s="129">
        <f t="shared" ref="M107:M134" si="74">K107*(100%+L107)</f>
        <v>0</v>
      </c>
      <c r="N107" s="129">
        <f t="shared" ref="N107:N134" si="75">J107*M107</f>
        <v>0</v>
      </c>
      <c r="O107" s="135">
        <v>1</v>
      </c>
      <c r="P107" s="136"/>
      <c r="Q107" s="121">
        <v>0.05</v>
      </c>
      <c r="R107" s="129">
        <f t="shared" ref="R107:R134" si="76">P107*(100%+Q107)</f>
        <v>0</v>
      </c>
      <c r="S107" s="129">
        <f t="shared" ref="S107:S134" si="77">O107*R107</f>
        <v>0</v>
      </c>
    </row>
    <row r="108" spans="1:19" s="14" customFormat="1" ht="27.2" customHeight="1">
      <c r="A108" s="213"/>
      <c r="B108" s="213"/>
      <c r="C108" s="39" t="s">
        <v>59</v>
      </c>
      <c r="D108" s="13" t="s">
        <v>8</v>
      </c>
      <c r="E108" s="135">
        <v>2</v>
      </c>
      <c r="F108" s="136"/>
      <c r="G108" s="121">
        <v>0.05</v>
      </c>
      <c r="H108" s="129">
        <f t="shared" si="72"/>
        <v>0</v>
      </c>
      <c r="I108" s="129">
        <f t="shared" si="73"/>
        <v>0</v>
      </c>
      <c r="J108" s="135">
        <v>1</v>
      </c>
      <c r="K108" s="136"/>
      <c r="L108" s="121">
        <v>0.05</v>
      </c>
      <c r="M108" s="129">
        <f t="shared" si="74"/>
        <v>0</v>
      </c>
      <c r="N108" s="129">
        <f t="shared" si="75"/>
        <v>0</v>
      </c>
      <c r="O108" s="135">
        <v>1</v>
      </c>
      <c r="P108" s="136"/>
      <c r="Q108" s="121">
        <v>0.05</v>
      </c>
      <c r="R108" s="129">
        <f t="shared" si="76"/>
        <v>0</v>
      </c>
      <c r="S108" s="129">
        <f t="shared" si="77"/>
        <v>0</v>
      </c>
    </row>
    <row r="109" spans="1:19" s="14" customFormat="1" ht="28.5" customHeight="1">
      <c r="A109" s="213"/>
      <c r="B109" s="213"/>
      <c r="C109" s="39" t="s">
        <v>60</v>
      </c>
      <c r="D109" s="13" t="s">
        <v>8</v>
      </c>
      <c r="E109" s="135">
        <v>2</v>
      </c>
      <c r="F109" s="136"/>
      <c r="G109" s="121">
        <v>0.05</v>
      </c>
      <c r="H109" s="129">
        <f t="shared" si="72"/>
        <v>0</v>
      </c>
      <c r="I109" s="129">
        <f t="shared" si="73"/>
        <v>0</v>
      </c>
      <c r="J109" s="135">
        <v>1</v>
      </c>
      <c r="K109" s="136"/>
      <c r="L109" s="121">
        <v>0.05</v>
      </c>
      <c r="M109" s="129">
        <f t="shared" si="74"/>
        <v>0</v>
      </c>
      <c r="N109" s="129">
        <f t="shared" si="75"/>
        <v>0</v>
      </c>
      <c r="O109" s="135">
        <v>1</v>
      </c>
      <c r="P109" s="136"/>
      <c r="Q109" s="121">
        <v>0.05</v>
      </c>
      <c r="R109" s="129">
        <f t="shared" si="76"/>
        <v>0</v>
      </c>
      <c r="S109" s="129">
        <f t="shared" si="77"/>
        <v>0</v>
      </c>
    </row>
    <row r="110" spans="1:19" s="14" customFormat="1" ht="24.2" customHeight="1">
      <c r="A110" s="213"/>
      <c r="B110" s="213"/>
      <c r="C110" s="39" t="s">
        <v>61</v>
      </c>
      <c r="D110" s="13" t="s">
        <v>8</v>
      </c>
      <c r="E110" s="135">
        <v>2</v>
      </c>
      <c r="F110" s="136"/>
      <c r="G110" s="121">
        <v>0.05</v>
      </c>
      <c r="H110" s="129">
        <f t="shared" si="72"/>
        <v>0</v>
      </c>
      <c r="I110" s="129">
        <f t="shared" si="73"/>
        <v>0</v>
      </c>
      <c r="J110" s="135">
        <v>1</v>
      </c>
      <c r="K110" s="136"/>
      <c r="L110" s="121">
        <v>0.05</v>
      </c>
      <c r="M110" s="129">
        <f t="shared" si="74"/>
        <v>0</v>
      </c>
      <c r="N110" s="129">
        <f t="shared" si="75"/>
        <v>0</v>
      </c>
      <c r="O110" s="135">
        <v>1</v>
      </c>
      <c r="P110" s="136"/>
      <c r="Q110" s="121">
        <v>0.05</v>
      </c>
      <c r="R110" s="129">
        <f t="shared" si="76"/>
        <v>0</v>
      </c>
      <c r="S110" s="129">
        <f t="shared" si="77"/>
        <v>0</v>
      </c>
    </row>
    <row r="111" spans="1:19" s="14" customFormat="1" ht="35.1" customHeight="1">
      <c r="A111" s="213"/>
      <c r="B111" s="213"/>
      <c r="C111" s="39" t="s">
        <v>62</v>
      </c>
      <c r="D111" s="13" t="s">
        <v>8</v>
      </c>
      <c r="E111" s="135">
        <v>2</v>
      </c>
      <c r="F111" s="136"/>
      <c r="G111" s="121">
        <v>0.05</v>
      </c>
      <c r="H111" s="129">
        <f t="shared" si="72"/>
        <v>0</v>
      </c>
      <c r="I111" s="129">
        <f t="shared" si="73"/>
        <v>0</v>
      </c>
      <c r="J111" s="135">
        <v>1</v>
      </c>
      <c r="K111" s="136"/>
      <c r="L111" s="121">
        <v>0.05</v>
      </c>
      <c r="M111" s="129">
        <f t="shared" si="74"/>
        <v>0</v>
      </c>
      <c r="N111" s="129">
        <f t="shared" si="75"/>
        <v>0</v>
      </c>
      <c r="O111" s="135">
        <v>1</v>
      </c>
      <c r="P111" s="136"/>
      <c r="Q111" s="121">
        <v>0.05</v>
      </c>
      <c r="R111" s="129">
        <f t="shared" si="76"/>
        <v>0</v>
      </c>
      <c r="S111" s="129">
        <f t="shared" si="77"/>
        <v>0</v>
      </c>
    </row>
    <row r="112" spans="1:19" s="14" customFormat="1" ht="35.1" customHeight="1">
      <c r="A112" s="213"/>
      <c r="B112" s="213"/>
      <c r="C112" s="39" t="s">
        <v>76</v>
      </c>
      <c r="D112" s="13" t="s">
        <v>8</v>
      </c>
      <c r="E112" s="135">
        <v>2</v>
      </c>
      <c r="F112" s="136"/>
      <c r="G112" s="121">
        <v>0.05</v>
      </c>
      <c r="H112" s="129">
        <f t="shared" si="72"/>
        <v>0</v>
      </c>
      <c r="I112" s="129">
        <f t="shared" si="73"/>
        <v>0</v>
      </c>
      <c r="J112" s="135">
        <v>1</v>
      </c>
      <c r="K112" s="136"/>
      <c r="L112" s="121">
        <v>0.05</v>
      </c>
      <c r="M112" s="129">
        <f t="shared" si="74"/>
        <v>0</v>
      </c>
      <c r="N112" s="129">
        <f t="shared" si="75"/>
        <v>0</v>
      </c>
      <c r="O112" s="135">
        <v>1</v>
      </c>
      <c r="P112" s="136"/>
      <c r="Q112" s="121">
        <v>0.05</v>
      </c>
      <c r="R112" s="129">
        <f t="shared" si="76"/>
        <v>0</v>
      </c>
      <c r="S112" s="129">
        <f t="shared" si="77"/>
        <v>0</v>
      </c>
    </row>
    <row r="113" spans="1:19" s="14" customFormat="1" ht="35.1" customHeight="1">
      <c r="A113" s="213"/>
      <c r="B113" s="213"/>
      <c r="C113" s="39" t="s">
        <v>77</v>
      </c>
      <c r="D113" s="13" t="s">
        <v>8</v>
      </c>
      <c r="E113" s="135">
        <v>2</v>
      </c>
      <c r="F113" s="136"/>
      <c r="G113" s="121">
        <v>0.05</v>
      </c>
      <c r="H113" s="129">
        <f t="shared" si="72"/>
        <v>0</v>
      </c>
      <c r="I113" s="129">
        <f t="shared" si="73"/>
        <v>0</v>
      </c>
      <c r="J113" s="135">
        <v>1</v>
      </c>
      <c r="K113" s="136"/>
      <c r="L113" s="121">
        <v>0.05</v>
      </c>
      <c r="M113" s="129">
        <f t="shared" si="74"/>
        <v>0</v>
      </c>
      <c r="N113" s="129">
        <f t="shared" si="75"/>
        <v>0</v>
      </c>
      <c r="O113" s="135">
        <v>1</v>
      </c>
      <c r="P113" s="136"/>
      <c r="Q113" s="121">
        <v>0.05</v>
      </c>
      <c r="R113" s="129">
        <f t="shared" si="76"/>
        <v>0</v>
      </c>
      <c r="S113" s="129">
        <f t="shared" si="77"/>
        <v>0</v>
      </c>
    </row>
    <row r="114" spans="1:19" s="14" customFormat="1" ht="35.1" customHeight="1">
      <c r="A114" s="213"/>
      <c r="B114" s="213"/>
      <c r="C114" s="39" t="s">
        <v>78</v>
      </c>
      <c r="D114" s="13" t="s">
        <v>8</v>
      </c>
      <c r="E114" s="135">
        <v>2</v>
      </c>
      <c r="F114" s="136"/>
      <c r="G114" s="121">
        <v>0.05</v>
      </c>
      <c r="H114" s="129">
        <f t="shared" si="72"/>
        <v>0</v>
      </c>
      <c r="I114" s="129">
        <f t="shared" si="73"/>
        <v>0</v>
      </c>
      <c r="J114" s="135">
        <v>1</v>
      </c>
      <c r="K114" s="136"/>
      <c r="L114" s="121">
        <v>0.05</v>
      </c>
      <c r="M114" s="129">
        <f t="shared" si="74"/>
        <v>0</v>
      </c>
      <c r="N114" s="129">
        <f t="shared" si="75"/>
        <v>0</v>
      </c>
      <c r="O114" s="135">
        <v>1</v>
      </c>
      <c r="P114" s="136"/>
      <c r="Q114" s="121">
        <v>0.05</v>
      </c>
      <c r="R114" s="129">
        <f t="shared" si="76"/>
        <v>0</v>
      </c>
      <c r="S114" s="129">
        <f t="shared" si="77"/>
        <v>0</v>
      </c>
    </row>
    <row r="115" spans="1:19" s="14" customFormat="1" ht="35.1" customHeight="1">
      <c r="A115" s="213"/>
      <c r="B115" s="213"/>
      <c r="C115" s="39" t="s">
        <v>79</v>
      </c>
      <c r="D115" s="13" t="s">
        <v>8</v>
      </c>
      <c r="E115" s="135">
        <v>2</v>
      </c>
      <c r="F115" s="136"/>
      <c r="G115" s="121">
        <v>0.05</v>
      </c>
      <c r="H115" s="129">
        <f t="shared" si="72"/>
        <v>0</v>
      </c>
      <c r="I115" s="129">
        <f t="shared" si="73"/>
        <v>0</v>
      </c>
      <c r="J115" s="135">
        <v>1</v>
      </c>
      <c r="K115" s="136"/>
      <c r="L115" s="121">
        <v>0.05</v>
      </c>
      <c r="M115" s="129">
        <f t="shared" si="74"/>
        <v>0</v>
      </c>
      <c r="N115" s="129">
        <f t="shared" si="75"/>
        <v>0</v>
      </c>
      <c r="O115" s="135">
        <v>1</v>
      </c>
      <c r="P115" s="136"/>
      <c r="Q115" s="121">
        <v>0.05</v>
      </c>
      <c r="R115" s="129">
        <f t="shared" si="76"/>
        <v>0</v>
      </c>
      <c r="S115" s="129">
        <f t="shared" si="77"/>
        <v>0</v>
      </c>
    </row>
    <row r="116" spans="1:19" s="14" customFormat="1" ht="35.1" customHeight="1">
      <c r="A116" s="213"/>
      <c r="B116" s="213"/>
      <c r="C116" s="39" t="s">
        <v>43</v>
      </c>
      <c r="D116" s="13" t="s">
        <v>24</v>
      </c>
      <c r="E116" s="135">
        <v>1000</v>
      </c>
      <c r="F116" s="136"/>
      <c r="G116" s="121">
        <v>0.05</v>
      </c>
      <c r="H116" s="129">
        <f t="shared" si="72"/>
        <v>0</v>
      </c>
      <c r="I116" s="129">
        <f t="shared" si="73"/>
        <v>0</v>
      </c>
      <c r="J116" s="135">
        <v>1000</v>
      </c>
      <c r="K116" s="136"/>
      <c r="L116" s="121">
        <v>0.05</v>
      </c>
      <c r="M116" s="129">
        <f t="shared" si="74"/>
        <v>0</v>
      </c>
      <c r="N116" s="129">
        <f t="shared" si="75"/>
        <v>0</v>
      </c>
      <c r="O116" s="135">
        <v>1000</v>
      </c>
      <c r="P116" s="136"/>
      <c r="Q116" s="121">
        <v>0.05</v>
      </c>
      <c r="R116" s="129">
        <f t="shared" si="76"/>
        <v>0</v>
      </c>
      <c r="S116" s="129">
        <f t="shared" si="77"/>
        <v>0</v>
      </c>
    </row>
    <row r="117" spans="1:19" s="14" customFormat="1" ht="35.1" customHeight="1">
      <c r="A117" s="213"/>
      <c r="B117" s="213"/>
      <c r="C117" s="39" t="s">
        <v>80</v>
      </c>
      <c r="D117" s="13" t="s">
        <v>94</v>
      </c>
      <c r="E117" s="135">
        <v>5</v>
      </c>
      <c r="F117" s="136"/>
      <c r="G117" s="121">
        <v>0.05</v>
      </c>
      <c r="H117" s="129">
        <f t="shared" si="72"/>
        <v>0</v>
      </c>
      <c r="I117" s="129">
        <f t="shared" si="73"/>
        <v>0</v>
      </c>
      <c r="J117" s="135">
        <v>5</v>
      </c>
      <c r="K117" s="136"/>
      <c r="L117" s="121">
        <v>0.05</v>
      </c>
      <c r="M117" s="129">
        <f t="shared" si="74"/>
        <v>0</v>
      </c>
      <c r="N117" s="129">
        <f t="shared" si="75"/>
        <v>0</v>
      </c>
      <c r="O117" s="135">
        <v>5</v>
      </c>
      <c r="P117" s="136"/>
      <c r="Q117" s="121">
        <v>0.05</v>
      </c>
      <c r="R117" s="129">
        <f t="shared" si="76"/>
        <v>0</v>
      </c>
      <c r="S117" s="129">
        <f t="shared" si="77"/>
        <v>0</v>
      </c>
    </row>
    <row r="118" spans="1:19" s="14" customFormat="1" ht="35.1" customHeight="1">
      <c r="A118" s="213"/>
      <c r="B118" s="213"/>
      <c r="C118" s="39" t="s">
        <v>81</v>
      </c>
      <c r="D118" s="13" t="s">
        <v>22</v>
      </c>
      <c r="E118" s="135">
        <v>1000</v>
      </c>
      <c r="F118" s="136"/>
      <c r="G118" s="121">
        <v>0.05</v>
      </c>
      <c r="H118" s="129">
        <f t="shared" si="72"/>
        <v>0</v>
      </c>
      <c r="I118" s="129">
        <f t="shared" si="73"/>
        <v>0</v>
      </c>
      <c r="J118" s="135">
        <v>1000</v>
      </c>
      <c r="K118" s="136"/>
      <c r="L118" s="121">
        <v>0.05</v>
      </c>
      <c r="M118" s="129">
        <f t="shared" si="74"/>
        <v>0</v>
      </c>
      <c r="N118" s="129">
        <f t="shared" si="75"/>
        <v>0</v>
      </c>
      <c r="O118" s="135">
        <v>1000</v>
      </c>
      <c r="P118" s="136"/>
      <c r="Q118" s="121">
        <v>0.05</v>
      </c>
      <c r="R118" s="129">
        <f t="shared" si="76"/>
        <v>0</v>
      </c>
      <c r="S118" s="129">
        <f t="shared" si="77"/>
        <v>0</v>
      </c>
    </row>
    <row r="119" spans="1:19" s="14" customFormat="1" ht="35.1" customHeight="1">
      <c r="A119" s="213"/>
      <c r="B119" s="213"/>
      <c r="C119" s="39" t="s">
        <v>82</v>
      </c>
      <c r="D119" s="13" t="s">
        <v>94</v>
      </c>
      <c r="E119" s="135">
        <v>15</v>
      </c>
      <c r="F119" s="136"/>
      <c r="G119" s="121">
        <v>0.05</v>
      </c>
      <c r="H119" s="129">
        <f t="shared" si="72"/>
        <v>0</v>
      </c>
      <c r="I119" s="129">
        <f t="shared" si="73"/>
        <v>0</v>
      </c>
      <c r="J119" s="135">
        <v>15</v>
      </c>
      <c r="K119" s="136"/>
      <c r="L119" s="121">
        <v>0.05</v>
      </c>
      <c r="M119" s="129">
        <f t="shared" si="74"/>
        <v>0</v>
      </c>
      <c r="N119" s="129">
        <f t="shared" si="75"/>
        <v>0</v>
      </c>
      <c r="O119" s="135">
        <v>15</v>
      </c>
      <c r="P119" s="136"/>
      <c r="Q119" s="121">
        <v>0.05</v>
      </c>
      <c r="R119" s="129">
        <f t="shared" si="76"/>
        <v>0</v>
      </c>
      <c r="S119" s="129">
        <f t="shared" si="77"/>
        <v>0</v>
      </c>
    </row>
    <row r="120" spans="1:19" s="14" customFormat="1" ht="35.1" customHeight="1">
      <c r="A120" s="213"/>
      <c r="B120" s="213"/>
      <c r="C120" s="39" t="s">
        <v>83</v>
      </c>
      <c r="D120" s="13" t="s">
        <v>22</v>
      </c>
      <c r="E120" s="135">
        <v>1000</v>
      </c>
      <c r="F120" s="136"/>
      <c r="G120" s="121">
        <v>0.05</v>
      </c>
      <c r="H120" s="129">
        <f t="shared" si="72"/>
        <v>0</v>
      </c>
      <c r="I120" s="129">
        <f t="shared" si="73"/>
        <v>0</v>
      </c>
      <c r="J120" s="135">
        <v>1000</v>
      </c>
      <c r="K120" s="136"/>
      <c r="L120" s="121">
        <v>0.05</v>
      </c>
      <c r="M120" s="129">
        <f t="shared" si="74"/>
        <v>0</v>
      </c>
      <c r="N120" s="129">
        <f t="shared" si="75"/>
        <v>0</v>
      </c>
      <c r="O120" s="135">
        <v>1000</v>
      </c>
      <c r="P120" s="136"/>
      <c r="Q120" s="121">
        <v>0.05</v>
      </c>
      <c r="R120" s="129">
        <f t="shared" si="76"/>
        <v>0</v>
      </c>
      <c r="S120" s="129">
        <f t="shared" si="77"/>
        <v>0</v>
      </c>
    </row>
    <row r="121" spans="1:19" s="14" customFormat="1" ht="35.1" customHeight="1">
      <c r="A121" s="213"/>
      <c r="B121" s="213"/>
      <c r="C121" s="39" t="s">
        <v>242</v>
      </c>
      <c r="D121" s="13" t="s">
        <v>94</v>
      </c>
      <c r="E121" s="135">
        <v>5</v>
      </c>
      <c r="F121" s="136"/>
      <c r="G121" s="121">
        <v>0.05</v>
      </c>
      <c r="H121" s="129">
        <f t="shared" si="72"/>
        <v>0</v>
      </c>
      <c r="I121" s="129">
        <f t="shared" si="73"/>
        <v>0</v>
      </c>
      <c r="J121" s="135">
        <v>5</v>
      </c>
      <c r="K121" s="136"/>
      <c r="L121" s="121">
        <v>0.05</v>
      </c>
      <c r="M121" s="129">
        <f t="shared" si="74"/>
        <v>0</v>
      </c>
      <c r="N121" s="129">
        <f t="shared" si="75"/>
        <v>0</v>
      </c>
      <c r="O121" s="135">
        <v>5</v>
      </c>
      <c r="P121" s="136"/>
      <c r="Q121" s="121">
        <v>0.05</v>
      </c>
      <c r="R121" s="129">
        <f t="shared" si="76"/>
        <v>0</v>
      </c>
      <c r="S121" s="129">
        <f t="shared" si="77"/>
        <v>0</v>
      </c>
    </row>
    <row r="122" spans="1:19" s="14" customFormat="1" ht="35.1" customHeight="1">
      <c r="A122" s="213"/>
      <c r="B122" s="213"/>
      <c r="C122" s="39" t="s">
        <v>243</v>
      </c>
      <c r="D122" s="13" t="s">
        <v>22</v>
      </c>
      <c r="E122" s="135">
        <v>1000</v>
      </c>
      <c r="F122" s="136"/>
      <c r="G122" s="121">
        <v>0.05</v>
      </c>
      <c r="H122" s="129">
        <f t="shared" si="72"/>
        <v>0</v>
      </c>
      <c r="I122" s="129">
        <f t="shared" si="73"/>
        <v>0</v>
      </c>
      <c r="J122" s="135">
        <v>1000</v>
      </c>
      <c r="K122" s="136"/>
      <c r="L122" s="121">
        <v>0.05</v>
      </c>
      <c r="M122" s="129">
        <f t="shared" si="74"/>
        <v>0</v>
      </c>
      <c r="N122" s="129">
        <f t="shared" si="75"/>
        <v>0</v>
      </c>
      <c r="O122" s="135">
        <v>1000</v>
      </c>
      <c r="P122" s="136"/>
      <c r="Q122" s="121">
        <v>0.05</v>
      </c>
      <c r="R122" s="129">
        <f t="shared" si="76"/>
        <v>0</v>
      </c>
      <c r="S122" s="129">
        <f t="shared" si="77"/>
        <v>0</v>
      </c>
    </row>
    <row r="123" spans="1:19" s="14" customFormat="1" ht="35.1" customHeight="1">
      <c r="A123" s="213"/>
      <c r="B123" s="213"/>
      <c r="C123" s="39" t="s">
        <v>84</v>
      </c>
      <c r="D123" s="13" t="s">
        <v>94</v>
      </c>
      <c r="E123" s="135">
        <v>5</v>
      </c>
      <c r="F123" s="136"/>
      <c r="G123" s="121">
        <v>0.05</v>
      </c>
      <c r="H123" s="129">
        <f t="shared" si="72"/>
        <v>0</v>
      </c>
      <c r="I123" s="129">
        <f t="shared" si="73"/>
        <v>0</v>
      </c>
      <c r="J123" s="135">
        <v>5</v>
      </c>
      <c r="K123" s="136"/>
      <c r="L123" s="121">
        <v>0.05</v>
      </c>
      <c r="M123" s="129">
        <f t="shared" si="74"/>
        <v>0</v>
      </c>
      <c r="N123" s="129">
        <f t="shared" si="75"/>
        <v>0</v>
      </c>
      <c r="O123" s="135">
        <v>5</v>
      </c>
      <c r="P123" s="136"/>
      <c r="Q123" s="121">
        <v>0.05</v>
      </c>
      <c r="R123" s="129">
        <f t="shared" si="76"/>
        <v>0</v>
      </c>
      <c r="S123" s="129">
        <f t="shared" si="77"/>
        <v>0</v>
      </c>
    </row>
    <row r="124" spans="1:19" s="14" customFormat="1" ht="35.1" customHeight="1">
      <c r="A124" s="213"/>
      <c r="B124" s="213"/>
      <c r="C124" s="39" t="s">
        <v>85</v>
      </c>
      <c r="D124" s="13" t="s">
        <v>22</v>
      </c>
      <c r="E124" s="135">
        <v>1000</v>
      </c>
      <c r="F124" s="136"/>
      <c r="G124" s="121">
        <v>0.05</v>
      </c>
      <c r="H124" s="129">
        <f t="shared" si="72"/>
        <v>0</v>
      </c>
      <c r="I124" s="129">
        <f t="shared" si="73"/>
        <v>0</v>
      </c>
      <c r="J124" s="135">
        <v>1000</v>
      </c>
      <c r="K124" s="136"/>
      <c r="L124" s="121">
        <v>0.05</v>
      </c>
      <c r="M124" s="129">
        <f t="shared" si="74"/>
        <v>0</v>
      </c>
      <c r="N124" s="129">
        <f t="shared" si="75"/>
        <v>0</v>
      </c>
      <c r="O124" s="135">
        <v>1000</v>
      </c>
      <c r="P124" s="136"/>
      <c r="Q124" s="121">
        <v>0.05</v>
      </c>
      <c r="R124" s="129">
        <f t="shared" si="76"/>
        <v>0</v>
      </c>
      <c r="S124" s="129">
        <f t="shared" si="77"/>
        <v>0</v>
      </c>
    </row>
    <row r="125" spans="1:19" s="14" customFormat="1" ht="35.1" customHeight="1">
      <c r="A125" s="213"/>
      <c r="B125" s="213"/>
      <c r="C125" s="39" t="s">
        <v>86</v>
      </c>
      <c r="D125" s="13" t="s">
        <v>94</v>
      </c>
      <c r="E125" s="135">
        <v>15</v>
      </c>
      <c r="F125" s="136"/>
      <c r="G125" s="121">
        <v>0.05</v>
      </c>
      <c r="H125" s="129">
        <f t="shared" si="72"/>
        <v>0</v>
      </c>
      <c r="I125" s="129">
        <f t="shared" si="73"/>
        <v>0</v>
      </c>
      <c r="J125" s="135">
        <v>15</v>
      </c>
      <c r="K125" s="136"/>
      <c r="L125" s="121">
        <v>0.05</v>
      </c>
      <c r="M125" s="129">
        <f t="shared" si="74"/>
        <v>0</v>
      </c>
      <c r="N125" s="129">
        <f t="shared" si="75"/>
        <v>0</v>
      </c>
      <c r="O125" s="135">
        <v>15</v>
      </c>
      <c r="P125" s="136"/>
      <c r="Q125" s="121">
        <v>0.05</v>
      </c>
      <c r="R125" s="129">
        <f t="shared" si="76"/>
        <v>0</v>
      </c>
      <c r="S125" s="129">
        <f t="shared" si="77"/>
        <v>0</v>
      </c>
    </row>
    <row r="126" spans="1:19" s="14" customFormat="1" ht="35.1" customHeight="1">
      <c r="A126" s="213"/>
      <c r="B126" s="213"/>
      <c r="C126" s="39" t="s">
        <v>87</v>
      </c>
      <c r="D126" s="13" t="s">
        <v>22</v>
      </c>
      <c r="E126" s="135">
        <v>1000</v>
      </c>
      <c r="F126" s="136"/>
      <c r="G126" s="121">
        <v>0.05</v>
      </c>
      <c r="H126" s="129">
        <f t="shared" si="72"/>
        <v>0</v>
      </c>
      <c r="I126" s="129">
        <f t="shared" si="73"/>
        <v>0</v>
      </c>
      <c r="J126" s="135">
        <v>1000</v>
      </c>
      <c r="K126" s="136"/>
      <c r="L126" s="121">
        <v>0.05</v>
      </c>
      <c r="M126" s="129">
        <f t="shared" si="74"/>
        <v>0</v>
      </c>
      <c r="N126" s="129">
        <f t="shared" si="75"/>
        <v>0</v>
      </c>
      <c r="O126" s="135">
        <v>1000</v>
      </c>
      <c r="P126" s="136"/>
      <c r="Q126" s="121">
        <v>0.05</v>
      </c>
      <c r="R126" s="129">
        <f t="shared" si="76"/>
        <v>0</v>
      </c>
      <c r="S126" s="129">
        <f t="shared" si="77"/>
        <v>0</v>
      </c>
    </row>
    <row r="127" spans="1:19" s="14" customFormat="1" ht="35.1" customHeight="1">
      <c r="A127" s="213"/>
      <c r="B127" s="213"/>
      <c r="C127" s="39" t="s">
        <v>88</v>
      </c>
      <c r="D127" s="13" t="s">
        <v>94</v>
      </c>
      <c r="E127" s="135">
        <v>5</v>
      </c>
      <c r="F127" s="136"/>
      <c r="G127" s="121">
        <v>0.05</v>
      </c>
      <c r="H127" s="129">
        <f t="shared" si="72"/>
        <v>0</v>
      </c>
      <c r="I127" s="129">
        <f t="shared" si="73"/>
        <v>0</v>
      </c>
      <c r="J127" s="135">
        <v>5</v>
      </c>
      <c r="K127" s="136"/>
      <c r="L127" s="121">
        <v>0.05</v>
      </c>
      <c r="M127" s="129">
        <f t="shared" si="74"/>
        <v>0</v>
      </c>
      <c r="N127" s="129">
        <f t="shared" si="75"/>
        <v>0</v>
      </c>
      <c r="O127" s="135">
        <v>5</v>
      </c>
      <c r="P127" s="136"/>
      <c r="Q127" s="121">
        <v>0.05</v>
      </c>
      <c r="R127" s="129">
        <f t="shared" si="76"/>
        <v>0</v>
      </c>
      <c r="S127" s="129">
        <f t="shared" si="77"/>
        <v>0</v>
      </c>
    </row>
    <row r="128" spans="1:19" s="14" customFormat="1" ht="35.1" customHeight="1">
      <c r="A128" s="213"/>
      <c r="B128" s="213"/>
      <c r="C128" s="39" t="s">
        <v>89</v>
      </c>
      <c r="D128" s="13" t="s">
        <v>22</v>
      </c>
      <c r="E128" s="135">
        <v>500</v>
      </c>
      <c r="F128" s="136"/>
      <c r="G128" s="121">
        <v>0.05</v>
      </c>
      <c r="H128" s="129">
        <f t="shared" si="72"/>
        <v>0</v>
      </c>
      <c r="I128" s="129">
        <f t="shared" si="73"/>
        <v>0</v>
      </c>
      <c r="J128" s="135">
        <v>500</v>
      </c>
      <c r="K128" s="136"/>
      <c r="L128" s="121">
        <v>0.05</v>
      </c>
      <c r="M128" s="129">
        <f t="shared" si="74"/>
        <v>0</v>
      </c>
      <c r="N128" s="129">
        <f t="shared" si="75"/>
        <v>0</v>
      </c>
      <c r="O128" s="135">
        <v>500</v>
      </c>
      <c r="P128" s="136"/>
      <c r="Q128" s="121">
        <v>0.05</v>
      </c>
      <c r="R128" s="129">
        <f t="shared" si="76"/>
        <v>0</v>
      </c>
      <c r="S128" s="129">
        <f t="shared" si="77"/>
        <v>0</v>
      </c>
    </row>
    <row r="129" spans="1:19" s="14" customFormat="1" ht="35.1" customHeight="1">
      <c r="A129" s="213"/>
      <c r="B129" s="213"/>
      <c r="C129" s="39" t="s">
        <v>90</v>
      </c>
      <c r="D129" s="13" t="s">
        <v>94</v>
      </c>
      <c r="E129" s="135">
        <v>5</v>
      </c>
      <c r="F129" s="136"/>
      <c r="G129" s="121">
        <v>0.05</v>
      </c>
      <c r="H129" s="129">
        <f t="shared" si="72"/>
        <v>0</v>
      </c>
      <c r="I129" s="129">
        <f t="shared" si="73"/>
        <v>0</v>
      </c>
      <c r="J129" s="135">
        <v>5</v>
      </c>
      <c r="K129" s="136"/>
      <c r="L129" s="121">
        <v>0.05</v>
      </c>
      <c r="M129" s="129">
        <f t="shared" si="74"/>
        <v>0</v>
      </c>
      <c r="N129" s="129">
        <f t="shared" si="75"/>
        <v>0</v>
      </c>
      <c r="O129" s="135">
        <v>5</v>
      </c>
      <c r="P129" s="136"/>
      <c r="Q129" s="121">
        <v>0.05</v>
      </c>
      <c r="R129" s="129">
        <f t="shared" si="76"/>
        <v>0</v>
      </c>
      <c r="S129" s="129">
        <f t="shared" si="77"/>
        <v>0</v>
      </c>
    </row>
    <row r="130" spans="1:19" s="14" customFormat="1" ht="35.1" customHeight="1">
      <c r="A130" s="213"/>
      <c r="B130" s="213"/>
      <c r="C130" s="39" t="s">
        <v>91</v>
      </c>
      <c r="D130" s="13" t="s">
        <v>22</v>
      </c>
      <c r="E130" s="135">
        <v>500</v>
      </c>
      <c r="F130" s="136"/>
      <c r="G130" s="121">
        <v>0.05</v>
      </c>
      <c r="H130" s="129">
        <f t="shared" si="72"/>
        <v>0</v>
      </c>
      <c r="I130" s="129">
        <f t="shared" si="73"/>
        <v>0</v>
      </c>
      <c r="J130" s="135">
        <v>500</v>
      </c>
      <c r="K130" s="136"/>
      <c r="L130" s="121">
        <v>0.05</v>
      </c>
      <c r="M130" s="129">
        <f t="shared" si="74"/>
        <v>0</v>
      </c>
      <c r="N130" s="129">
        <f t="shared" si="75"/>
        <v>0</v>
      </c>
      <c r="O130" s="135">
        <v>500</v>
      </c>
      <c r="P130" s="136"/>
      <c r="Q130" s="121">
        <v>0.05</v>
      </c>
      <c r="R130" s="129">
        <f t="shared" si="76"/>
        <v>0</v>
      </c>
      <c r="S130" s="129">
        <f t="shared" si="77"/>
        <v>0</v>
      </c>
    </row>
    <row r="131" spans="1:19" s="14" customFormat="1" ht="35.1" customHeight="1">
      <c r="A131" s="213"/>
      <c r="B131" s="213"/>
      <c r="C131" s="39" t="s">
        <v>92</v>
      </c>
      <c r="D131" s="13" t="s">
        <v>94</v>
      </c>
      <c r="E131" s="135">
        <v>5</v>
      </c>
      <c r="F131" s="136"/>
      <c r="G131" s="121">
        <v>0.05</v>
      </c>
      <c r="H131" s="129">
        <f t="shared" si="72"/>
        <v>0</v>
      </c>
      <c r="I131" s="129">
        <f t="shared" si="73"/>
        <v>0</v>
      </c>
      <c r="J131" s="135">
        <v>5</v>
      </c>
      <c r="K131" s="136"/>
      <c r="L131" s="121">
        <v>0.05</v>
      </c>
      <c r="M131" s="129">
        <f t="shared" si="74"/>
        <v>0</v>
      </c>
      <c r="N131" s="129">
        <f t="shared" si="75"/>
        <v>0</v>
      </c>
      <c r="O131" s="135">
        <v>5</v>
      </c>
      <c r="P131" s="136"/>
      <c r="Q131" s="121">
        <v>0.05</v>
      </c>
      <c r="R131" s="129">
        <f t="shared" si="76"/>
        <v>0</v>
      </c>
      <c r="S131" s="129">
        <f t="shared" si="77"/>
        <v>0</v>
      </c>
    </row>
    <row r="132" spans="1:19" s="14" customFormat="1" ht="35.1" customHeight="1">
      <c r="A132" s="213"/>
      <c r="B132" s="213"/>
      <c r="C132" s="39" t="s">
        <v>93</v>
      </c>
      <c r="D132" s="13" t="s">
        <v>22</v>
      </c>
      <c r="E132" s="135">
        <v>500</v>
      </c>
      <c r="F132" s="136"/>
      <c r="G132" s="121">
        <v>0.05</v>
      </c>
      <c r="H132" s="129">
        <f t="shared" si="72"/>
        <v>0</v>
      </c>
      <c r="I132" s="129">
        <f t="shared" si="73"/>
        <v>0</v>
      </c>
      <c r="J132" s="135">
        <v>500</v>
      </c>
      <c r="K132" s="136"/>
      <c r="L132" s="121">
        <v>0.05</v>
      </c>
      <c r="M132" s="129">
        <f t="shared" si="74"/>
        <v>0</v>
      </c>
      <c r="N132" s="129">
        <f t="shared" si="75"/>
        <v>0</v>
      </c>
      <c r="O132" s="135">
        <v>500</v>
      </c>
      <c r="P132" s="136"/>
      <c r="Q132" s="121">
        <v>0.05</v>
      </c>
      <c r="R132" s="129">
        <f t="shared" si="76"/>
        <v>0</v>
      </c>
      <c r="S132" s="129">
        <f t="shared" si="77"/>
        <v>0</v>
      </c>
    </row>
    <row r="133" spans="1:19" s="14" customFormat="1" ht="35.1" customHeight="1">
      <c r="A133" s="213"/>
      <c r="B133" s="213"/>
      <c r="C133" s="39" t="s">
        <v>95</v>
      </c>
      <c r="D133" s="13" t="s">
        <v>8</v>
      </c>
      <c r="E133" s="135">
        <v>10</v>
      </c>
      <c r="F133" s="136"/>
      <c r="G133" s="121">
        <v>0.05</v>
      </c>
      <c r="H133" s="129">
        <f t="shared" si="72"/>
        <v>0</v>
      </c>
      <c r="I133" s="129">
        <f t="shared" si="73"/>
        <v>0</v>
      </c>
      <c r="J133" s="135">
        <v>10</v>
      </c>
      <c r="K133" s="136"/>
      <c r="L133" s="121">
        <v>0.05</v>
      </c>
      <c r="M133" s="129">
        <f t="shared" si="74"/>
        <v>0</v>
      </c>
      <c r="N133" s="129">
        <f t="shared" si="75"/>
        <v>0</v>
      </c>
      <c r="O133" s="135">
        <v>10</v>
      </c>
      <c r="P133" s="136"/>
      <c r="Q133" s="121">
        <v>0.05</v>
      </c>
      <c r="R133" s="129">
        <f t="shared" si="76"/>
        <v>0</v>
      </c>
      <c r="S133" s="129">
        <f t="shared" si="77"/>
        <v>0</v>
      </c>
    </row>
    <row r="134" spans="1:19" s="14" customFormat="1" ht="35.1" customHeight="1">
      <c r="A134" s="213"/>
      <c r="B134" s="213"/>
      <c r="C134" s="39" t="s">
        <v>96</v>
      </c>
      <c r="D134" s="13" t="s">
        <v>22</v>
      </c>
      <c r="E134" s="135">
        <v>2000</v>
      </c>
      <c r="F134" s="136"/>
      <c r="G134" s="121">
        <v>0.05</v>
      </c>
      <c r="H134" s="129">
        <f t="shared" si="72"/>
        <v>0</v>
      </c>
      <c r="I134" s="129">
        <f t="shared" si="73"/>
        <v>0</v>
      </c>
      <c r="J134" s="135">
        <v>2000</v>
      </c>
      <c r="K134" s="136"/>
      <c r="L134" s="121">
        <v>0.05</v>
      </c>
      <c r="M134" s="129">
        <f t="shared" si="74"/>
        <v>0</v>
      </c>
      <c r="N134" s="129">
        <f t="shared" si="75"/>
        <v>0</v>
      </c>
      <c r="O134" s="135">
        <v>2000</v>
      </c>
      <c r="P134" s="136"/>
      <c r="Q134" s="121">
        <v>0.05</v>
      </c>
      <c r="R134" s="129">
        <f t="shared" si="76"/>
        <v>0</v>
      </c>
      <c r="S134" s="129">
        <f t="shared" si="77"/>
        <v>0</v>
      </c>
    </row>
    <row r="135" spans="1:19" ht="30" customHeight="1">
      <c r="A135" s="213"/>
      <c r="B135" s="213"/>
      <c r="C135" s="30" t="s">
        <v>51</v>
      </c>
      <c r="D135" s="25"/>
      <c r="E135" s="94"/>
      <c r="F135" s="130"/>
      <c r="G135" s="132"/>
      <c r="H135" s="133"/>
      <c r="I135" s="133"/>
      <c r="J135" s="94"/>
      <c r="K135" s="130"/>
      <c r="L135" s="132"/>
      <c r="M135" s="133"/>
      <c r="N135" s="133"/>
      <c r="O135" s="94"/>
      <c r="P135" s="130"/>
      <c r="Q135" s="132"/>
      <c r="R135" s="133"/>
      <c r="S135" s="133"/>
    </row>
    <row r="136" spans="1:19" ht="30" customHeight="1">
      <c r="A136" s="213"/>
      <c r="B136" s="213"/>
      <c r="C136" s="42" t="s">
        <v>25</v>
      </c>
      <c r="D136" s="32" t="s">
        <v>26</v>
      </c>
      <c r="E136" s="94">
        <v>300</v>
      </c>
      <c r="F136" s="130"/>
      <c r="G136" s="121">
        <v>0.18</v>
      </c>
      <c r="H136" s="129">
        <f t="shared" ref="H136:H160" si="78">F136*(100%+G136)</f>
        <v>0</v>
      </c>
      <c r="I136" s="129">
        <f t="shared" ref="I136:I160" si="79">E136*H136</f>
        <v>0</v>
      </c>
      <c r="J136" s="94">
        <v>30</v>
      </c>
      <c r="K136" s="130"/>
      <c r="L136" s="121">
        <v>0.18</v>
      </c>
      <c r="M136" s="129">
        <f t="shared" ref="M136:M160" si="80">K136*(100%+L136)</f>
        <v>0</v>
      </c>
      <c r="N136" s="129">
        <f t="shared" ref="N136:N160" si="81">J136*M136</f>
        <v>0</v>
      </c>
      <c r="O136" s="94">
        <v>30</v>
      </c>
      <c r="P136" s="130"/>
      <c r="Q136" s="121">
        <v>0.18</v>
      </c>
      <c r="R136" s="129">
        <f t="shared" ref="R136:R160" si="82">P136*(100%+Q136)</f>
        <v>0</v>
      </c>
      <c r="S136" s="129">
        <f t="shared" ref="S136:S160" si="83">O136*R136</f>
        <v>0</v>
      </c>
    </row>
    <row r="137" spans="1:19" ht="30" customHeight="1">
      <c r="A137" s="213"/>
      <c r="B137" s="213"/>
      <c r="C137" s="42" t="s">
        <v>27</v>
      </c>
      <c r="D137" s="32" t="s">
        <v>26</v>
      </c>
      <c r="E137" s="94">
        <v>300</v>
      </c>
      <c r="F137" s="130"/>
      <c r="G137" s="121">
        <v>0.18</v>
      </c>
      <c r="H137" s="129">
        <f t="shared" si="78"/>
        <v>0</v>
      </c>
      <c r="I137" s="129">
        <f t="shared" si="79"/>
        <v>0</v>
      </c>
      <c r="J137" s="94">
        <v>30</v>
      </c>
      <c r="K137" s="130"/>
      <c r="L137" s="121">
        <v>0.18</v>
      </c>
      <c r="M137" s="129">
        <f t="shared" si="80"/>
        <v>0</v>
      </c>
      <c r="N137" s="129">
        <f t="shared" si="81"/>
        <v>0</v>
      </c>
      <c r="O137" s="94">
        <v>30</v>
      </c>
      <c r="P137" s="130"/>
      <c r="Q137" s="121">
        <v>0.18</v>
      </c>
      <c r="R137" s="129">
        <f t="shared" si="82"/>
        <v>0</v>
      </c>
      <c r="S137" s="129">
        <f t="shared" si="83"/>
        <v>0</v>
      </c>
    </row>
    <row r="138" spans="1:19" ht="30" customHeight="1">
      <c r="A138" s="213"/>
      <c r="B138" s="213"/>
      <c r="C138" s="42" t="s">
        <v>28</v>
      </c>
      <c r="D138" s="32" t="s">
        <v>26</v>
      </c>
      <c r="E138" s="94">
        <v>300</v>
      </c>
      <c r="F138" s="130"/>
      <c r="G138" s="121">
        <v>0.18</v>
      </c>
      <c r="H138" s="129">
        <f t="shared" si="78"/>
        <v>0</v>
      </c>
      <c r="I138" s="129">
        <f t="shared" si="79"/>
        <v>0</v>
      </c>
      <c r="J138" s="94">
        <v>30</v>
      </c>
      <c r="K138" s="130"/>
      <c r="L138" s="121">
        <v>0.18</v>
      </c>
      <c r="M138" s="129">
        <f t="shared" si="80"/>
        <v>0</v>
      </c>
      <c r="N138" s="129">
        <f t="shared" si="81"/>
        <v>0</v>
      </c>
      <c r="O138" s="94">
        <v>30</v>
      </c>
      <c r="P138" s="130"/>
      <c r="Q138" s="121">
        <v>0.18</v>
      </c>
      <c r="R138" s="129">
        <f t="shared" si="82"/>
        <v>0</v>
      </c>
      <c r="S138" s="129">
        <f t="shared" si="83"/>
        <v>0</v>
      </c>
    </row>
    <row r="139" spans="1:19" ht="30" customHeight="1">
      <c r="A139" s="213"/>
      <c r="B139" s="213"/>
      <c r="C139" s="42" t="s">
        <v>25</v>
      </c>
      <c r="D139" s="32" t="s">
        <v>42</v>
      </c>
      <c r="E139" s="94">
        <v>1</v>
      </c>
      <c r="F139" s="130"/>
      <c r="G139" s="121">
        <v>0.18</v>
      </c>
      <c r="H139" s="129">
        <f t="shared" si="78"/>
        <v>0</v>
      </c>
      <c r="I139" s="129">
        <f t="shared" si="79"/>
        <v>0</v>
      </c>
      <c r="J139" s="94">
        <v>10</v>
      </c>
      <c r="K139" s="130"/>
      <c r="L139" s="121">
        <v>0.18</v>
      </c>
      <c r="M139" s="129">
        <f t="shared" si="80"/>
        <v>0</v>
      </c>
      <c r="N139" s="129">
        <f t="shared" si="81"/>
        <v>0</v>
      </c>
      <c r="O139" s="94">
        <v>10</v>
      </c>
      <c r="P139" s="130"/>
      <c r="Q139" s="121">
        <v>0.18</v>
      </c>
      <c r="R139" s="129">
        <f t="shared" si="82"/>
        <v>0</v>
      </c>
      <c r="S139" s="129">
        <f t="shared" si="83"/>
        <v>0</v>
      </c>
    </row>
    <row r="140" spans="1:19" ht="30" customHeight="1">
      <c r="A140" s="213"/>
      <c r="B140" s="213"/>
      <c r="C140" s="42" t="s">
        <v>27</v>
      </c>
      <c r="D140" s="32" t="s">
        <v>42</v>
      </c>
      <c r="E140" s="94">
        <v>2</v>
      </c>
      <c r="F140" s="130"/>
      <c r="G140" s="121">
        <v>0.18</v>
      </c>
      <c r="H140" s="129">
        <f t="shared" si="78"/>
        <v>0</v>
      </c>
      <c r="I140" s="129">
        <f t="shared" si="79"/>
        <v>0</v>
      </c>
      <c r="J140" s="94">
        <v>20</v>
      </c>
      <c r="K140" s="130"/>
      <c r="L140" s="121">
        <v>0.18</v>
      </c>
      <c r="M140" s="129">
        <f t="shared" si="80"/>
        <v>0</v>
      </c>
      <c r="N140" s="129">
        <f t="shared" si="81"/>
        <v>0</v>
      </c>
      <c r="O140" s="94">
        <v>20</v>
      </c>
      <c r="P140" s="130"/>
      <c r="Q140" s="121">
        <v>0.18</v>
      </c>
      <c r="R140" s="129">
        <f t="shared" si="82"/>
        <v>0</v>
      </c>
      <c r="S140" s="129">
        <f t="shared" si="83"/>
        <v>0</v>
      </c>
    </row>
    <row r="141" spans="1:19" ht="30" customHeight="1">
      <c r="A141" s="213"/>
      <c r="B141" s="213"/>
      <c r="C141" s="42" t="s">
        <v>28</v>
      </c>
      <c r="D141" s="32" t="s">
        <v>42</v>
      </c>
      <c r="E141" s="94">
        <v>2</v>
      </c>
      <c r="F141" s="130"/>
      <c r="G141" s="121">
        <v>0.18</v>
      </c>
      <c r="H141" s="129">
        <f t="shared" si="78"/>
        <v>0</v>
      </c>
      <c r="I141" s="129">
        <f t="shared" si="79"/>
        <v>0</v>
      </c>
      <c r="J141" s="94">
        <v>20</v>
      </c>
      <c r="K141" s="130"/>
      <c r="L141" s="121">
        <v>0.18</v>
      </c>
      <c r="M141" s="129">
        <f t="shared" si="80"/>
        <v>0</v>
      </c>
      <c r="N141" s="129">
        <f t="shared" si="81"/>
        <v>0</v>
      </c>
      <c r="O141" s="94">
        <v>20</v>
      </c>
      <c r="P141" s="130"/>
      <c r="Q141" s="121">
        <v>0.18</v>
      </c>
      <c r="R141" s="129">
        <f t="shared" si="82"/>
        <v>0</v>
      </c>
      <c r="S141" s="129">
        <f t="shared" si="83"/>
        <v>0</v>
      </c>
    </row>
    <row r="142" spans="1:19" ht="30" customHeight="1">
      <c r="A142" s="213"/>
      <c r="B142" s="213"/>
      <c r="C142" s="43" t="s">
        <v>101</v>
      </c>
      <c r="D142" s="32" t="s">
        <v>8</v>
      </c>
      <c r="E142" s="94">
        <v>5</v>
      </c>
      <c r="F142" s="130"/>
      <c r="G142" s="121">
        <v>0.18</v>
      </c>
      <c r="H142" s="129">
        <f t="shared" si="78"/>
        <v>0</v>
      </c>
      <c r="I142" s="129">
        <f t="shared" si="79"/>
        <v>0</v>
      </c>
      <c r="J142" s="94">
        <v>30</v>
      </c>
      <c r="K142" s="130"/>
      <c r="L142" s="121">
        <v>0.18</v>
      </c>
      <c r="M142" s="129">
        <f t="shared" si="80"/>
        <v>0</v>
      </c>
      <c r="N142" s="129">
        <f t="shared" si="81"/>
        <v>0</v>
      </c>
      <c r="O142" s="94">
        <v>30</v>
      </c>
      <c r="P142" s="130"/>
      <c r="Q142" s="121">
        <v>0.18</v>
      </c>
      <c r="R142" s="129">
        <f t="shared" si="82"/>
        <v>0</v>
      </c>
      <c r="S142" s="129">
        <f t="shared" si="83"/>
        <v>0</v>
      </c>
    </row>
    <row r="143" spans="1:19" ht="30" customHeight="1">
      <c r="A143" s="213"/>
      <c r="B143" s="213"/>
      <c r="C143" s="43" t="s">
        <v>102</v>
      </c>
      <c r="D143" s="32" t="s">
        <v>8</v>
      </c>
      <c r="E143" s="94">
        <v>5</v>
      </c>
      <c r="F143" s="130"/>
      <c r="G143" s="121">
        <v>0.18</v>
      </c>
      <c r="H143" s="129">
        <f t="shared" si="78"/>
        <v>0</v>
      </c>
      <c r="I143" s="129">
        <f t="shared" si="79"/>
        <v>0</v>
      </c>
      <c r="J143" s="94">
        <v>20</v>
      </c>
      <c r="K143" s="130"/>
      <c r="L143" s="121">
        <v>0.18</v>
      </c>
      <c r="M143" s="129">
        <f t="shared" si="80"/>
        <v>0</v>
      </c>
      <c r="N143" s="129">
        <f t="shared" si="81"/>
        <v>0</v>
      </c>
      <c r="O143" s="94">
        <v>20</v>
      </c>
      <c r="P143" s="130"/>
      <c r="Q143" s="121">
        <v>0.18</v>
      </c>
      <c r="R143" s="129">
        <f t="shared" si="82"/>
        <v>0</v>
      </c>
      <c r="S143" s="129">
        <f t="shared" si="83"/>
        <v>0</v>
      </c>
    </row>
    <row r="144" spans="1:19" ht="30" customHeight="1">
      <c r="A144" s="213"/>
      <c r="B144" s="213"/>
      <c r="C144" s="43" t="s">
        <v>97</v>
      </c>
      <c r="D144" s="32" t="s">
        <v>8</v>
      </c>
      <c r="E144" s="94">
        <v>5</v>
      </c>
      <c r="F144" s="130"/>
      <c r="G144" s="121">
        <v>0.18</v>
      </c>
      <c r="H144" s="129">
        <f t="shared" si="78"/>
        <v>0</v>
      </c>
      <c r="I144" s="129">
        <f t="shared" si="79"/>
        <v>0</v>
      </c>
      <c r="J144" s="94">
        <v>30</v>
      </c>
      <c r="K144" s="130"/>
      <c r="L144" s="121">
        <v>0.18</v>
      </c>
      <c r="M144" s="129">
        <f t="shared" si="80"/>
        <v>0</v>
      </c>
      <c r="N144" s="129">
        <f t="shared" si="81"/>
        <v>0</v>
      </c>
      <c r="O144" s="94">
        <v>30</v>
      </c>
      <c r="P144" s="130"/>
      <c r="Q144" s="121">
        <v>0.18</v>
      </c>
      <c r="R144" s="129">
        <f t="shared" si="82"/>
        <v>0</v>
      </c>
      <c r="S144" s="129">
        <f t="shared" si="83"/>
        <v>0</v>
      </c>
    </row>
    <row r="145" spans="1:19" ht="30" customHeight="1">
      <c r="A145" s="213"/>
      <c r="B145" s="213"/>
      <c r="C145" s="43" t="s">
        <v>98</v>
      </c>
      <c r="D145" s="32" t="s">
        <v>8</v>
      </c>
      <c r="E145" s="94">
        <v>5</v>
      </c>
      <c r="F145" s="130"/>
      <c r="G145" s="121">
        <v>0.18</v>
      </c>
      <c r="H145" s="129">
        <f t="shared" si="78"/>
        <v>0</v>
      </c>
      <c r="I145" s="129">
        <f t="shared" si="79"/>
        <v>0</v>
      </c>
      <c r="J145" s="94">
        <v>20</v>
      </c>
      <c r="K145" s="130"/>
      <c r="L145" s="121">
        <v>0.18</v>
      </c>
      <c r="M145" s="129">
        <f t="shared" si="80"/>
        <v>0</v>
      </c>
      <c r="N145" s="129">
        <f t="shared" si="81"/>
        <v>0</v>
      </c>
      <c r="O145" s="94">
        <v>20</v>
      </c>
      <c r="P145" s="130"/>
      <c r="Q145" s="121">
        <v>0.18</v>
      </c>
      <c r="R145" s="129">
        <f t="shared" si="82"/>
        <v>0</v>
      </c>
      <c r="S145" s="129">
        <f t="shared" si="83"/>
        <v>0</v>
      </c>
    </row>
    <row r="146" spans="1:19" ht="30" customHeight="1">
      <c r="A146" s="213"/>
      <c r="B146" s="213"/>
      <c r="C146" s="43" t="s">
        <v>99</v>
      </c>
      <c r="D146" s="32" t="s">
        <v>8</v>
      </c>
      <c r="E146" s="94">
        <v>5</v>
      </c>
      <c r="F146" s="130"/>
      <c r="G146" s="121">
        <v>0.18</v>
      </c>
      <c r="H146" s="129">
        <f t="shared" si="78"/>
        <v>0</v>
      </c>
      <c r="I146" s="129">
        <f t="shared" si="79"/>
        <v>0</v>
      </c>
      <c r="J146" s="94">
        <v>30</v>
      </c>
      <c r="K146" s="130"/>
      <c r="L146" s="121">
        <v>0.18</v>
      </c>
      <c r="M146" s="129">
        <f t="shared" si="80"/>
        <v>0</v>
      </c>
      <c r="N146" s="129">
        <f t="shared" si="81"/>
        <v>0</v>
      </c>
      <c r="O146" s="94">
        <v>30</v>
      </c>
      <c r="P146" s="130"/>
      <c r="Q146" s="121">
        <v>0.18</v>
      </c>
      <c r="R146" s="129">
        <f t="shared" si="82"/>
        <v>0</v>
      </c>
      <c r="S146" s="129">
        <f t="shared" si="83"/>
        <v>0</v>
      </c>
    </row>
    <row r="147" spans="1:19" ht="30" customHeight="1">
      <c r="A147" s="213"/>
      <c r="B147" s="213"/>
      <c r="C147" s="43" t="s">
        <v>100</v>
      </c>
      <c r="D147" s="32" t="s">
        <v>8</v>
      </c>
      <c r="E147" s="94">
        <v>5</v>
      </c>
      <c r="F147" s="130"/>
      <c r="G147" s="121">
        <v>0.18</v>
      </c>
      <c r="H147" s="129">
        <f t="shared" si="78"/>
        <v>0</v>
      </c>
      <c r="I147" s="129">
        <f t="shared" si="79"/>
        <v>0</v>
      </c>
      <c r="J147" s="94">
        <v>20</v>
      </c>
      <c r="K147" s="130"/>
      <c r="L147" s="121">
        <v>0.18</v>
      </c>
      <c r="M147" s="129">
        <f t="shared" si="80"/>
        <v>0</v>
      </c>
      <c r="N147" s="129">
        <f t="shared" si="81"/>
        <v>0</v>
      </c>
      <c r="O147" s="94">
        <v>20</v>
      </c>
      <c r="P147" s="130"/>
      <c r="Q147" s="121">
        <v>0.18</v>
      </c>
      <c r="R147" s="129">
        <f t="shared" si="82"/>
        <v>0</v>
      </c>
      <c r="S147" s="129">
        <f t="shared" si="83"/>
        <v>0</v>
      </c>
    </row>
    <row r="148" spans="1:19" ht="30" customHeight="1">
      <c r="A148" s="213"/>
      <c r="B148" s="213"/>
      <c r="C148" s="43" t="s">
        <v>103</v>
      </c>
      <c r="D148" s="32" t="s">
        <v>8</v>
      </c>
      <c r="E148" s="94">
        <v>5</v>
      </c>
      <c r="F148" s="130"/>
      <c r="G148" s="121">
        <v>0.18</v>
      </c>
      <c r="H148" s="129">
        <f t="shared" si="78"/>
        <v>0</v>
      </c>
      <c r="I148" s="129">
        <f t="shared" si="79"/>
        <v>0</v>
      </c>
      <c r="J148" s="94">
        <v>30</v>
      </c>
      <c r="K148" s="130"/>
      <c r="L148" s="121">
        <v>0.18</v>
      </c>
      <c r="M148" s="129">
        <f t="shared" si="80"/>
        <v>0</v>
      </c>
      <c r="N148" s="129">
        <f t="shared" si="81"/>
        <v>0</v>
      </c>
      <c r="O148" s="94">
        <v>30</v>
      </c>
      <c r="P148" s="130"/>
      <c r="Q148" s="121">
        <v>0.18</v>
      </c>
      <c r="R148" s="129">
        <f t="shared" si="82"/>
        <v>0</v>
      </c>
      <c r="S148" s="129">
        <f t="shared" si="83"/>
        <v>0</v>
      </c>
    </row>
    <row r="149" spans="1:19" ht="30" customHeight="1">
      <c r="A149" s="213"/>
      <c r="B149" s="213"/>
      <c r="C149" s="43" t="s">
        <v>104</v>
      </c>
      <c r="D149" s="32" t="s">
        <v>8</v>
      </c>
      <c r="E149" s="94">
        <v>5</v>
      </c>
      <c r="F149" s="130"/>
      <c r="G149" s="121">
        <v>0.18</v>
      </c>
      <c r="H149" s="129">
        <f t="shared" si="78"/>
        <v>0</v>
      </c>
      <c r="I149" s="129">
        <f t="shared" si="79"/>
        <v>0</v>
      </c>
      <c r="J149" s="94">
        <v>20</v>
      </c>
      <c r="K149" s="130"/>
      <c r="L149" s="121">
        <v>0.18</v>
      </c>
      <c r="M149" s="129">
        <f t="shared" si="80"/>
        <v>0</v>
      </c>
      <c r="N149" s="129">
        <f t="shared" si="81"/>
        <v>0</v>
      </c>
      <c r="O149" s="94">
        <v>20</v>
      </c>
      <c r="P149" s="130"/>
      <c r="Q149" s="121">
        <v>0.18</v>
      </c>
      <c r="R149" s="129">
        <f t="shared" si="82"/>
        <v>0</v>
      </c>
      <c r="S149" s="129">
        <f t="shared" si="83"/>
        <v>0</v>
      </c>
    </row>
    <row r="150" spans="1:19" ht="30" customHeight="1">
      <c r="A150" s="213"/>
      <c r="B150" s="213"/>
      <c r="C150" s="43" t="s">
        <v>29</v>
      </c>
      <c r="D150" s="32" t="s">
        <v>8</v>
      </c>
      <c r="E150" s="94">
        <v>1</v>
      </c>
      <c r="F150" s="130"/>
      <c r="G150" s="121">
        <v>0.18</v>
      </c>
      <c r="H150" s="129">
        <f t="shared" si="78"/>
        <v>0</v>
      </c>
      <c r="I150" s="129">
        <f t="shared" si="79"/>
        <v>0</v>
      </c>
      <c r="J150" s="94">
        <v>1</v>
      </c>
      <c r="K150" s="130"/>
      <c r="L150" s="121">
        <v>0.18</v>
      </c>
      <c r="M150" s="129">
        <f t="shared" si="80"/>
        <v>0</v>
      </c>
      <c r="N150" s="129">
        <f t="shared" si="81"/>
        <v>0</v>
      </c>
      <c r="O150" s="94">
        <v>1</v>
      </c>
      <c r="P150" s="130"/>
      <c r="Q150" s="121">
        <v>0.18</v>
      </c>
      <c r="R150" s="129">
        <f t="shared" si="82"/>
        <v>0</v>
      </c>
      <c r="S150" s="129">
        <f t="shared" si="83"/>
        <v>0</v>
      </c>
    </row>
    <row r="151" spans="1:19" ht="30" customHeight="1">
      <c r="A151" s="213"/>
      <c r="B151" s="213"/>
      <c r="C151" s="43" t="s">
        <v>30</v>
      </c>
      <c r="D151" s="32" t="s">
        <v>8</v>
      </c>
      <c r="E151" s="94">
        <v>1</v>
      </c>
      <c r="F151" s="130"/>
      <c r="G151" s="121">
        <v>0.18</v>
      </c>
      <c r="H151" s="129">
        <f t="shared" si="78"/>
        <v>0</v>
      </c>
      <c r="I151" s="129">
        <f t="shared" si="79"/>
        <v>0</v>
      </c>
      <c r="J151" s="94">
        <v>1</v>
      </c>
      <c r="K151" s="130"/>
      <c r="L151" s="121">
        <v>0.18</v>
      </c>
      <c r="M151" s="129">
        <f t="shared" si="80"/>
        <v>0</v>
      </c>
      <c r="N151" s="129">
        <f t="shared" si="81"/>
        <v>0</v>
      </c>
      <c r="O151" s="94">
        <v>1</v>
      </c>
      <c r="P151" s="130"/>
      <c r="Q151" s="121">
        <v>0.18</v>
      </c>
      <c r="R151" s="129">
        <f t="shared" si="82"/>
        <v>0</v>
      </c>
      <c r="S151" s="129">
        <f t="shared" si="83"/>
        <v>0</v>
      </c>
    </row>
    <row r="152" spans="1:19" ht="30" customHeight="1">
      <c r="A152" s="213"/>
      <c r="B152" s="213"/>
      <c r="C152" s="43" t="s">
        <v>31</v>
      </c>
      <c r="D152" s="32" t="s">
        <v>8</v>
      </c>
      <c r="E152" s="94">
        <v>1</v>
      </c>
      <c r="F152" s="130"/>
      <c r="G152" s="121">
        <v>0.18</v>
      </c>
      <c r="H152" s="129">
        <f t="shared" si="78"/>
        <v>0</v>
      </c>
      <c r="I152" s="129">
        <f t="shared" si="79"/>
        <v>0</v>
      </c>
      <c r="J152" s="94">
        <v>1</v>
      </c>
      <c r="K152" s="130"/>
      <c r="L152" s="121">
        <v>0.18</v>
      </c>
      <c r="M152" s="129">
        <f t="shared" si="80"/>
        <v>0</v>
      </c>
      <c r="N152" s="129">
        <f t="shared" si="81"/>
        <v>0</v>
      </c>
      <c r="O152" s="94">
        <v>1</v>
      </c>
      <c r="P152" s="130"/>
      <c r="Q152" s="121">
        <v>0.18</v>
      </c>
      <c r="R152" s="129">
        <f t="shared" si="82"/>
        <v>0</v>
      </c>
      <c r="S152" s="129">
        <f t="shared" si="83"/>
        <v>0</v>
      </c>
    </row>
    <row r="153" spans="1:19" ht="30" customHeight="1">
      <c r="A153" s="213"/>
      <c r="B153" s="213"/>
      <c r="C153" s="43" t="s">
        <v>40</v>
      </c>
      <c r="D153" s="32" t="s">
        <v>8</v>
      </c>
      <c r="E153" s="94">
        <v>1</v>
      </c>
      <c r="F153" s="130"/>
      <c r="G153" s="121">
        <v>0.18</v>
      </c>
      <c r="H153" s="129">
        <f t="shared" si="78"/>
        <v>0</v>
      </c>
      <c r="I153" s="129">
        <f t="shared" si="79"/>
        <v>0</v>
      </c>
      <c r="J153" s="94">
        <v>1</v>
      </c>
      <c r="K153" s="130"/>
      <c r="L153" s="121">
        <v>0.18</v>
      </c>
      <c r="M153" s="129">
        <f t="shared" si="80"/>
        <v>0</v>
      </c>
      <c r="N153" s="129">
        <f t="shared" si="81"/>
        <v>0</v>
      </c>
      <c r="O153" s="94">
        <v>1</v>
      </c>
      <c r="P153" s="130"/>
      <c r="Q153" s="121">
        <v>0.18</v>
      </c>
      <c r="R153" s="129">
        <f t="shared" si="82"/>
        <v>0</v>
      </c>
      <c r="S153" s="129">
        <f t="shared" si="83"/>
        <v>0</v>
      </c>
    </row>
    <row r="154" spans="1:19" ht="30" customHeight="1">
      <c r="A154" s="213"/>
      <c r="B154" s="213"/>
      <c r="C154" s="43" t="s">
        <v>41</v>
      </c>
      <c r="D154" s="32" t="s">
        <v>8</v>
      </c>
      <c r="E154" s="94">
        <v>1</v>
      </c>
      <c r="F154" s="130"/>
      <c r="G154" s="121">
        <v>0.18</v>
      </c>
      <c r="H154" s="129">
        <f t="shared" si="78"/>
        <v>0</v>
      </c>
      <c r="I154" s="129">
        <f t="shared" si="79"/>
        <v>0</v>
      </c>
      <c r="J154" s="94">
        <v>1</v>
      </c>
      <c r="K154" s="130"/>
      <c r="L154" s="121">
        <v>0.18</v>
      </c>
      <c r="M154" s="129">
        <f t="shared" si="80"/>
        <v>0</v>
      </c>
      <c r="N154" s="129">
        <f t="shared" si="81"/>
        <v>0</v>
      </c>
      <c r="O154" s="94">
        <v>1</v>
      </c>
      <c r="P154" s="130"/>
      <c r="Q154" s="121">
        <v>0.18</v>
      </c>
      <c r="R154" s="129">
        <f t="shared" si="82"/>
        <v>0</v>
      </c>
      <c r="S154" s="129">
        <f t="shared" si="83"/>
        <v>0</v>
      </c>
    </row>
    <row r="155" spans="1:19" ht="48.75" customHeight="1">
      <c r="A155" s="213"/>
      <c r="B155" s="213"/>
      <c r="C155" s="43" t="s">
        <v>105</v>
      </c>
      <c r="D155" s="32" t="s">
        <v>4</v>
      </c>
      <c r="E155" s="94">
        <v>1</v>
      </c>
      <c r="F155" s="130"/>
      <c r="G155" s="121">
        <v>0.18</v>
      </c>
      <c r="H155" s="129">
        <f t="shared" si="78"/>
        <v>0</v>
      </c>
      <c r="I155" s="129">
        <f t="shared" si="79"/>
        <v>0</v>
      </c>
      <c r="J155" s="94">
        <v>1</v>
      </c>
      <c r="K155" s="130"/>
      <c r="L155" s="121">
        <v>0.18</v>
      </c>
      <c r="M155" s="129">
        <f t="shared" si="80"/>
        <v>0</v>
      </c>
      <c r="N155" s="129">
        <f t="shared" si="81"/>
        <v>0</v>
      </c>
      <c r="O155" s="94">
        <v>1</v>
      </c>
      <c r="P155" s="130"/>
      <c r="Q155" s="121">
        <v>0.18</v>
      </c>
      <c r="R155" s="129">
        <f t="shared" si="82"/>
        <v>0</v>
      </c>
      <c r="S155" s="129">
        <f t="shared" si="83"/>
        <v>0</v>
      </c>
    </row>
    <row r="156" spans="1:19" ht="46.5" customHeight="1">
      <c r="A156" s="213"/>
      <c r="B156" s="213"/>
      <c r="C156" s="43" t="s">
        <v>106</v>
      </c>
      <c r="D156" s="32" t="s">
        <v>4</v>
      </c>
      <c r="E156" s="94">
        <v>1</v>
      </c>
      <c r="F156" s="130"/>
      <c r="G156" s="121">
        <v>0.18</v>
      </c>
      <c r="H156" s="129">
        <f t="shared" si="78"/>
        <v>0</v>
      </c>
      <c r="I156" s="129">
        <f t="shared" si="79"/>
        <v>0</v>
      </c>
      <c r="J156" s="94">
        <v>1</v>
      </c>
      <c r="K156" s="130"/>
      <c r="L156" s="121">
        <v>0.18</v>
      </c>
      <c r="M156" s="129">
        <f t="shared" si="80"/>
        <v>0</v>
      </c>
      <c r="N156" s="129">
        <f t="shared" si="81"/>
        <v>0</v>
      </c>
      <c r="O156" s="94">
        <v>1</v>
      </c>
      <c r="P156" s="130"/>
      <c r="Q156" s="121">
        <v>0.18</v>
      </c>
      <c r="R156" s="129">
        <f t="shared" si="82"/>
        <v>0</v>
      </c>
      <c r="S156" s="129">
        <f t="shared" si="83"/>
        <v>0</v>
      </c>
    </row>
    <row r="157" spans="1:19" ht="44.25" customHeight="1">
      <c r="A157" s="213"/>
      <c r="B157" s="213"/>
      <c r="C157" s="43" t="s">
        <v>107</v>
      </c>
      <c r="D157" s="32" t="s">
        <v>4</v>
      </c>
      <c r="E157" s="94">
        <v>1</v>
      </c>
      <c r="F157" s="130"/>
      <c r="G157" s="121">
        <v>0.18</v>
      </c>
      <c r="H157" s="129">
        <f t="shared" si="78"/>
        <v>0</v>
      </c>
      <c r="I157" s="129">
        <f t="shared" si="79"/>
        <v>0</v>
      </c>
      <c r="J157" s="94">
        <v>1</v>
      </c>
      <c r="K157" s="130"/>
      <c r="L157" s="121">
        <v>0.18</v>
      </c>
      <c r="M157" s="129">
        <f t="shared" si="80"/>
        <v>0</v>
      </c>
      <c r="N157" s="129">
        <f t="shared" si="81"/>
        <v>0</v>
      </c>
      <c r="O157" s="94">
        <v>1</v>
      </c>
      <c r="P157" s="130"/>
      <c r="Q157" s="121">
        <v>0.18</v>
      </c>
      <c r="R157" s="129">
        <f t="shared" si="82"/>
        <v>0</v>
      </c>
      <c r="S157" s="129">
        <f t="shared" si="83"/>
        <v>0</v>
      </c>
    </row>
    <row r="158" spans="1:19" ht="30" customHeight="1">
      <c r="A158" s="213"/>
      <c r="B158" s="213"/>
      <c r="C158" s="43" t="s">
        <v>108</v>
      </c>
      <c r="D158" s="32" t="s">
        <v>4</v>
      </c>
      <c r="E158" s="94">
        <v>5</v>
      </c>
      <c r="F158" s="130"/>
      <c r="G158" s="121">
        <v>0.18</v>
      </c>
      <c r="H158" s="129">
        <f t="shared" si="78"/>
        <v>0</v>
      </c>
      <c r="I158" s="129">
        <f t="shared" si="79"/>
        <v>0</v>
      </c>
      <c r="J158" s="94">
        <v>5</v>
      </c>
      <c r="K158" s="130"/>
      <c r="L158" s="121">
        <v>0.18</v>
      </c>
      <c r="M158" s="129">
        <f t="shared" si="80"/>
        <v>0</v>
      </c>
      <c r="N158" s="129">
        <f t="shared" si="81"/>
        <v>0</v>
      </c>
      <c r="O158" s="94">
        <v>5</v>
      </c>
      <c r="P158" s="130"/>
      <c r="Q158" s="121">
        <v>0.18</v>
      </c>
      <c r="R158" s="129">
        <f t="shared" si="82"/>
        <v>0</v>
      </c>
      <c r="S158" s="129">
        <f t="shared" si="83"/>
        <v>0</v>
      </c>
    </row>
    <row r="159" spans="1:19" ht="30" customHeight="1">
      <c r="A159" s="213"/>
      <c r="B159" s="213"/>
      <c r="C159" s="43" t="s">
        <v>109</v>
      </c>
      <c r="D159" s="32" t="s">
        <v>94</v>
      </c>
      <c r="E159" s="94">
        <v>200</v>
      </c>
      <c r="F159" s="130"/>
      <c r="G159" s="121">
        <v>0.18</v>
      </c>
      <c r="H159" s="129">
        <f t="shared" si="78"/>
        <v>0</v>
      </c>
      <c r="I159" s="129">
        <f t="shared" si="79"/>
        <v>0</v>
      </c>
      <c r="J159" s="94">
        <v>200</v>
      </c>
      <c r="K159" s="130"/>
      <c r="L159" s="121">
        <v>0.18</v>
      </c>
      <c r="M159" s="129">
        <f t="shared" si="80"/>
        <v>0</v>
      </c>
      <c r="N159" s="129">
        <f t="shared" si="81"/>
        <v>0</v>
      </c>
      <c r="O159" s="94">
        <v>200</v>
      </c>
      <c r="P159" s="130"/>
      <c r="Q159" s="121">
        <v>0.18</v>
      </c>
      <c r="R159" s="129">
        <f t="shared" si="82"/>
        <v>0</v>
      </c>
      <c r="S159" s="129">
        <f t="shared" si="83"/>
        <v>0</v>
      </c>
    </row>
    <row r="160" spans="1:19" ht="30" customHeight="1">
      <c r="A160" s="213"/>
      <c r="B160" s="213"/>
      <c r="C160" s="43" t="s">
        <v>110</v>
      </c>
      <c r="D160" s="32" t="s">
        <v>94</v>
      </c>
      <c r="E160" s="94">
        <v>100</v>
      </c>
      <c r="F160" s="130"/>
      <c r="G160" s="121">
        <v>0.18</v>
      </c>
      <c r="H160" s="129">
        <f t="shared" si="78"/>
        <v>0</v>
      </c>
      <c r="I160" s="129">
        <f t="shared" si="79"/>
        <v>0</v>
      </c>
      <c r="J160" s="94">
        <v>100</v>
      </c>
      <c r="K160" s="130"/>
      <c r="L160" s="121">
        <v>0.18</v>
      </c>
      <c r="M160" s="129">
        <f t="shared" si="80"/>
        <v>0</v>
      </c>
      <c r="N160" s="129">
        <f t="shared" si="81"/>
        <v>0</v>
      </c>
      <c r="O160" s="94">
        <v>100</v>
      </c>
      <c r="P160" s="130"/>
      <c r="Q160" s="121">
        <v>0.18</v>
      </c>
      <c r="R160" s="129">
        <f t="shared" si="82"/>
        <v>0</v>
      </c>
      <c r="S160" s="129">
        <f t="shared" si="83"/>
        <v>0</v>
      </c>
    </row>
    <row r="161" spans="1:19" ht="30" customHeight="1">
      <c r="A161" s="213"/>
      <c r="B161" s="213"/>
      <c r="C161" s="30" t="s">
        <v>32</v>
      </c>
      <c r="D161" s="25"/>
      <c r="E161" s="94"/>
      <c r="F161" s="130"/>
      <c r="G161" s="132"/>
      <c r="H161" s="133"/>
      <c r="I161" s="133"/>
      <c r="J161" s="94"/>
      <c r="K161" s="130"/>
      <c r="L161" s="132"/>
      <c r="M161" s="133"/>
      <c r="N161" s="133"/>
      <c r="O161" s="94"/>
      <c r="P161" s="130"/>
      <c r="Q161" s="132"/>
      <c r="R161" s="133"/>
      <c r="S161" s="133"/>
    </row>
    <row r="162" spans="1:19" ht="30" customHeight="1">
      <c r="A162" s="213"/>
      <c r="B162" s="213"/>
      <c r="C162" s="44" t="s">
        <v>125</v>
      </c>
      <c r="D162" s="25" t="s">
        <v>11</v>
      </c>
      <c r="E162" s="94">
        <v>10</v>
      </c>
      <c r="F162" s="130"/>
      <c r="G162" s="121">
        <v>0.18</v>
      </c>
      <c r="H162" s="129">
        <f t="shared" ref="H162:H165" si="84">F162*(100%+G162)</f>
        <v>0</v>
      </c>
      <c r="I162" s="129">
        <f t="shared" ref="I162:I165" si="85">E162*H162</f>
        <v>0</v>
      </c>
      <c r="J162" s="94">
        <v>10</v>
      </c>
      <c r="K162" s="130"/>
      <c r="L162" s="121">
        <v>0.18</v>
      </c>
      <c r="M162" s="129">
        <f t="shared" ref="M162:M165" si="86">K162*(100%+L162)</f>
        <v>0</v>
      </c>
      <c r="N162" s="129">
        <f t="shared" ref="N162:N165" si="87">J162*M162</f>
        <v>0</v>
      </c>
      <c r="O162" s="94">
        <v>10</v>
      </c>
      <c r="P162" s="130"/>
      <c r="Q162" s="121">
        <v>0.18</v>
      </c>
      <c r="R162" s="129">
        <f t="shared" ref="R162:R165" si="88">P162*(100%+Q162)</f>
        <v>0</v>
      </c>
      <c r="S162" s="129">
        <f t="shared" ref="S162:S165" si="89">O162*R162</f>
        <v>0</v>
      </c>
    </row>
    <row r="163" spans="1:19" ht="30" customHeight="1">
      <c r="A163" s="213"/>
      <c r="B163" s="213"/>
      <c r="C163" s="45" t="s">
        <v>126</v>
      </c>
      <c r="D163" s="25" t="s">
        <v>13</v>
      </c>
      <c r="E163" s="94">
        <v>5</v>
      </c>
      <c r="F163" s="130"/>
      <c r="G163" s="121">
        <v>0.18</v>
      </c>
      <c r="H163" s="129">
        <f t="shared" si="84"/>
        <v>0</v>
      </c>
      <c r="I163" s="129">
        <f t="shared" si="85"/>
        <v>0</v>
      </c>
      <c r="J163" s="94">
        <v>5</v>
      </c>
      <c r="K163" s="130"/>
      <c r="L163" s="121">
        <v>0.18</v>
      </c>
      <c r="M163" s="129">
        <f t="shared" si="86"/>
        <v>0</v>
      </c>
      <c r="N163" s="129">
        <f t="shared" si="87"/>
        <v>0</v>
      </c>
      <c r="O163" s="94">
        <v>5</v>
      </c>
      <c r="P163" s="130"/>
      <c r="Q163" s="121">
        <v>0.18</v>
      </c>
      <c r="R163" s="129">
        <f t="shared" si="88"/>
        <v>0</v>
      </c>
      <c r="S163" s="129">
        <f t="shared" si="89"/>
        <v>0</v>
      </c>
    </row>
    <row r="164" spans="1:19" ht="79.5" customHeight="1">
      <c r="A164" s="213"/>
      <c r="B164" s="213"/>
      <c r="C164" s="44" t="s">
        <v>111</v>
      </c>
      <c r="D164" s="25" t="s">
        <v>113</v>
      </c>
      <c r="E164" s="94">
        <v>20</v>
      </c>
      <c r="F164" s="130"/>
      <c r="G164" s="121">
        <v>0.18</v>
      </c>
      <c r="H164" s="129">
        <f t="shared" si="84"/>
        <v>0</v>
      </c>
      <c r="I164" s="129">
        <f t="shared" si="85"/>
        <v>0</v>
      </c>
      <c r="J164" s="94">
        <v>10</v>
      </c>
      <c r="K164" s="130"/>
      <c r="L164" s="121">
        <v>0.18</v>
      </c>
      <c r="M164" s="129">
        <f t="shared" si="86"/>
        <v>0</v>
      </c>
      <c r="N164" s="129">
        <f t="shared" si="87"/>
        <v>0</v>
      </c>
      <c r="O164" s="94">
        <v>10</v>
      </c>
      <c r="P164" s="130"/>
      <c r="Q164" s="121">
        <v>0.18</v>
      </c>
      <c r="R164" s="129">
        <f t="shared" si="88"/>
        <v>0</v>
      </c>
      <c r="S164" s="129">
        <f t="shared" si="89"/>
        <v>0</v>
      </c>
    </row>
    <row r="165" spans="1:19" ht="96.75" customHeight="1">
      <c r="A165" s="213"/>
      <c r="B165" s="213"/>
      <c r="C165" s="44" t="s">
        <v>112</v>
      </c>
      <c r="D165" s="25" t="s">
        <v>113</v>
      </c>
      <c r="E165" s="94">
        <v>20</v>
      </c>
      <c r="F165" s="130"/>
      <c r="G165" s="121">
        <v>0.18</v>
      </c>
      <c r="H165" s="129">
        <f t="shared" si="84"/>
        <v>0</v>
      </c>
      <c r="I165" s="129">
        <f t="shared" si="85"/>
        <v>0</v>
      </c>
      <c r="J165" s="94">
        <v>10</v>
      </c>
      <c r="K165" s="130"/>
      <c r="L165" s="121">
        <v>0.18</v>
      </c>
      <c r="M165" s="129">
        <f t="shared" si="86"/>
        <v>0</v>
      </c>
      <c r="N165" s="129">
        <f t="shared" si="87"/>
        <v>0</v>
      </c>
      <c r="O165" s="94">
        <v>10</v>
      </c>
      <c r="P165" s="130"/>
      <c r="Q165" s="121">
        <v>0.18</v>
      </c>
      <c r="R165" s="129">
        <f t="shared" si="88"/>
        <v>0</v>
      </c>
      <c r="S165" s="129">
        <f t="shared" si="89"/>
        <v>0</v>
      </c>
    </row>
    <row r="166" spans="1:19" ht="30" customHeight="1">
      <c r="A166" s="214"/>
      <c r="B166" s="214"/>
      <c r="C166" s="33" t="s">
        <v>66</v>
      </c>
      <c r="D166" s="60"/>
      <c r="E166" s="207">
        <f>SUM(I98:I165)</f>
        <v>0</v>
      </c>
      <c r="F166" s="208"/>
      <c r="G166" s="208"/>
      <c r="H166" s="208"/>
      <c r="I166" s="208"/>
      <c r="J166" s="207">
        <f>SUM(N98:N165)</f>
        <v>0</v>
      </c>
      <c r="K166" s="208"/>
      <c r="L166" s="208"/>
      <c r="M166" s="208"/>
      <c r="N166" s="208"/>
      <c r="O166" s="207">
        <f>SUM(S98:S165)</f>
        <v>0</v>
      </c>
      <c r="P166" s="208"/>
      <c r="Q166" s="208"/>
      <c r="R166" s="208"/>
      <c r="S166" s="208"/>
    </row>
    <row r="167" spans="1:19" ht="57" customHeight="1">
      <c r="A167" s="29" t="s">
        <v>1</v>
      </c>
      <c r="B167" s="29"/>
      <c r="C167" s="28" t="s">
        <v>54</v>
      </c>
      <c r="D167" s="26"/>
      <c r="E167" s="51" t="s">
        <v>33</v>
      </c>
      <c r="F167" s="52" t="s">
        <v>44</v>
      </c>
      <c r="G167" s="78" t="s">
        <v>45</v>
      </c>
      <c r="H167" s="78" t="s">
        <v>46</v>
      </c>
      <c r="I167" s="78" t="s">
        <v>47</v>
      </c>
      <c r="J167" s="51" t="s">
        <v>33</v>
      </c>
      <c r="K167" s="52" t="s">
        <v>44</v>
      </c>
      <c r="L167" s="78" t="s">
        <v>45</v>
      </c>
      <c r="M167" s="78" t="s">
        <v>46</v>
      </c>
      <c r="N167" s="78" t="s">
        <v>47</v>
      </c>
      <c r="O167" s="51" t="s">
        <v>33</v>
      </c>
      <c r="P167" s="52" t="s">
        <v>44</v>
      </c>
      <c r="Q167" s="78" t="s">
        <v>45</v>
      </c>
      <c r="R167" s="78" t="s">
        <v>46</v>
      </c>
      <c r="S167" s="78" t="s">
        <v>47</v>
      </c>
    </row>
    <row r="168" spans="1:19" ht="35.1" customHeight="1">
      <c r="A168" s="212">
        <v>1</v>
      </c>
      <c r="B168" s="212" t="s">
        <v>139</v>
      </c>
      <c r="C168" s="35" t="s">
        <v>73</v>
      </c>
      <c r="D168" s="24" t="s">
        <v>4</v>
      </c>
      <c r="E168" s="131">
        <v>12</v>
      </c>
      <c r="F168" s="142"/>
      <c r="G168" s="121">
        <v>0.18</v>
      </c>
      <c r="H168" s="149">
        <f t="shared" ref="H168:H175" si="90">F168*(100%+G168)</f>
        <v>0</v>
      </c>
      <c r="I168" s="149">
        <f t="shared" ref="I168:I175" si="91">E168*H168</f>
        <v>0</v>
      </c>
      <c r="J168" s="131">
        <v>12</v>
      </c>
      <c r="K168" s="142"/>
      <c r="L168" s="121">
        <v>0.18</v>
      </c>
      <c r="M168" s="129">
        <f t="shared" ref="M168:M175" si="92">K168*(100%+L168)</f>
        <v>0</v>
      </c>
      <c r="N168" s="129">
        <f t="shared" ref="N168:N175" si="93">J168*M168</f>
        <v>0</v>
      </c>
      <c r="O168" s="131">
        <v>12</v>
      </c>
      <c r="P168" s="122"/>
      <c r="Q168" s="121">
        <v>0.18</v>
      </c>
      <c r="R168" s="129">
        <f t="shared" ref="R168:R175" si="94">P168*(100%+Q168)</f>
        <v>0</v>
      </c>
      <c r="S168" s="129">
        <f t="shared" ref="S168:S175" si="95">O168*R168</f>
        <v>0</v>
      </c>
    </row>
    <row r="169" spans="1:19" ht="35.1" customHeight="1">
      <c r="A169" s="213"/>
      <c r="B169" s="213"/>
      <c r="C169" s="36" t="s">
        <v>75</v>
      </c>
      <c r="D169" s="24" t="s">
        <v>4</v>
      </c>
      <c r="E169" s="131">
        <f>12*4</f>
        <v>48</v>
      </c>
      <c r="F169" s="122"/>
      <c r="G169" s="121">
        <v>0.18</v>
      </c>
      <c r="H169" s="149">
        <f t="shared" si="90"/>
        <v>0</v>
      </c>
      <c r="I169" s="149">
        <f t="shared" si="91"/>
        <v>0</v>
      </c>
      <c r="J169" s="131">
        <f>12*4</f>
        <v>48</v>
      </c>
      <c r="K169" s="122"/>
      <c r="L169" s="121">
        <v>0.18</v>
      </c>
      <c r="M169" s="129">
        <f t="shared" si="92"/>
        <v>0</v>
      </c>
      <c r="N169" s="129">
        <f t="shared" si="93"/>
        <v>0</v>
      </c>
      <c r="O169" s="131">
        <f>12*4</f>
        <v>48</v>
      </c>
      <c r="P169" s="122"/>
      <c r="Q169" s="121">
        <v>0.18</v>
      </c>
      <c r="R169" s="129">
        <f t="shared" si="94"/>
        <v>0</v>
      </c>
      <c r="S169" s="129">
        <f t="shared" si="95"/>
        <v>0</v>
      </c>
    </row>
    <row r="170" spans="1:19" ht="35.1" customHeight="1">
      <c r="A170" s="213"/>
      <c r="B170" s="213"/>
      <c r="C170" s="36" t="s">
        <v>74</v>
      </c>
      <c r="D170" s="24" t="s">
        <v>8</v>
      </c>
      <c r="E170" s="131">
        <f>12*1</f>
        <v>12</v>
      </c>
      <c r="F170" s="122"/>
      <c r="G170" s="121">
        <v>0.05</v>
      </c>
      <c r="H170" s="149">
        <f t="shared" si="90"/>
        <v>0</v>
      </c>
      <c r="I170" s="149">
        <f t="shared" si="91"/>
        <v>0</v>
      </c>
      <c r="J170" s="131">
        <f>12*1</f>
        <v>12</v>
      </c>
      <c r="K170" s="122"/>
      <c r="L170" s="121">
        <v>0.05</v>
      </c>
      <c r="M170" s="129">
        <f t="shared" si="92"/>
        <v>0</v>
      </c>
      <c r="N170" s="129">
        <f t="shared" si="93"/>
        <v>0</v>
      </c>
      <c r="O170" s="31">
        <v>1</v>
      </c>
      <c r="P170" s="122"/>
      <c r="Q170" s="121">
        <v>0.05</v>
      </c>
      <c r="R170" s="129">
        <f t="shared" si="94"/>
        <v>0</v>
      </c>
      <c r="S170" s="129">
        <f t="shared" si="95"/>
        <v>0</v>
      </c>
    </row>
    <row r="171" spans="1:19" ht="35.1" customHeight="1">
      <c r="A171" s="213"/>
      <c r="B171" s="213"/>
      <c r="C171" s="36" t="s">
        <v>240</v>
      </c>
      <c r="D171" s="24" t="s">
        <v>8</v>
      </c>
      <c r="E171" s="131">
        <f>12*3</f>
        <v>36</v>
      </c>
      <c r="F171" s="122"/>
      <c r="G171" s="121">
        <v>0.05</v>
      </c>
      <c r="H171" s="149">
        <f t="shared" si="90"/>
        <v>0</v>
      </c>
      <c r="I171" s="149">
        <f t="shared" si="91"/>
        <v>0</v>
      </c>
      <c r="J171" s="131">
        <f>12*3</f>
        <v>36</v>
      </c>
      <c r="K171" s="122"/>
      <c r="L171" s="121">
        <v>0.05</v>
      </c>
      <c r="M171" s="129">
        <f t="shared" si="92"/>
        <v>0</v>
      </c>
      <c r="N171" s="129">
        <f t="shared" si="93"/>
        <v>0</v>
      </c>
      <c r="O171" s="131">
        <f>12*4</f>
        <v>48</v>
      </c>
      <c r="P171" s="122"/>
      <c r="Q171" s="121">
        <v>0.05</v>
      </c>
      <c r="R171" s="129">
        <f t="shared" si="94"/>
        <v>0</v>
      </c>
      <c r="S171" s="129">
        <f t="shared" si="95"/>
        <v>0</v>
      </c>
    </row>
    <row r="172" spans="1:19" ht="35.1" customHeight="1">
      <c r="A172" s="213"/>
      <c r="B172" s="213"/>
      <c r="C172" s="36" t="s">
        <v>55</v>
      </c>
      <c r="D172" s="24" t="s">
        <v>8</v>
      </c>
      <c r="E172" s="131">
        <f>12*4</f>
        <v>48</v>
      </c>
      <c r="F172" s="122"/>
      <c r="G172" s="121">
        <v>0.05</v>
      </c>
      <c r="H172" s="149">
        <f t="shared" si="90"/>
        <v>0</v>
      </c>
      <c r="I172" s="149">
        <f t="shared" si="91"/>
        <v>0</v>
      </c>
      <c r="J172" s="131">
        <f>12*4</f>
        <v>48</v>
      </c>
      <c r="K172" s="122"/>
      <c r="L172" s="121">
        <v>0.05</v>
      </c>
      <c r="M172" s="129">
        <f t="shared" si="92"/>
        <v>0</v>
      </c>
      <c r="N172" s="129">
        <f t="shared" si="93"/>
        <v>0</v>
      </c>
      <c r="O172" s="131">
        <f>12*4</f>
        <v>48</v>
      </c>
      <c r="P172" s="122"/>
      <c r="Q172" s="121">
        <v>0.05</v>
      </c>
      <c r="R172" s="129">
        <f t="shared" si="94"/>
        <v>0</v>
      </c>
      <c r="S172" s="129">
        <f t="shared" si="95"/>
        <v>0</v>
      </c>
    </row>
    <row r="173" spans="1:19" ht="35.1" customHeight="1">
      <c r="A173" s="213"/>
      <c r="B173" s="213"/>
      <c r="C173" s="36" t="s">
        <v>56</v>
      </c>
      <c r="D173" s="24" t="s">
        <v>8</v>
      </c>
      <c r="E173" s="31">
        <v>1</v>
      </c>
      <c r="F173" s="122"/>
      <c r="G173" s="121">
        <v>0.05</v>
      </c>
      <c r="H173" s="149">
        <f t="shared" si="90"/>
        <v>0</v>
      </c>
      <c r="I173" s="149">
        <f t="shared" si="91"/>
        <v>0</v>
      </c>
      <c r="J173" s="31">
        <v>1</v>
      </c>
      <c r="K173" s="122"/>
      <c r="L173" s="121">
        <v>0.05</v>
      </c>
      <c r="M173" s="129">
        <f t="shared" si="92"/>
        <v>0</v>
      </c>
      <c r="N173" s="129">
        <f t="shared" si="93"/>
        <v>0</v>
      </c>
      <c r="O173" s="31">
        <v>1</v>
      </c>
      <c r="P173" s="122"/>
      <c r="Q173" s="121">
        <v>0.05</v>
      </c>
      <c r="R173" s="129">
        <f t="shared" si="94"/>
        <v>0</v>
      </c>
      <c r="S173" s="129">
        <f t="shared" si="95"/>
        <v>0</v>
      </c>
    </row>
    <row r="174" spans="1:19" ht="35.1" customHeight="1">
      <c r="A174" s="213"/>
      <c r="B174" s="213"/>
      <c r="C174" s="36" t="s">
        <v>241</v>
      </c>
      <c r="D174" s="24" t="s">
        <v>8</v>
      </c>
      <c r="E174" s="131">
        <f>12*2</f>
        <v>24</v>
      </c>
      <c r="F174" s="122"/>
      <c r="G174" s="121">
        <v>0.05</v>
      </c>
      <c r="H174" s="149">
        <f t="shared" si="90"/>
        <v>0</v>
      </c>
      <c r="I174" s="149">
        <f t="shared" si="91"/>
        <v>0</v>
      </c>
      <c r="J174" s="131">
        <f>12*2</f>
        <v>24</v>
      </c>
      <c r="K174" s="122"/>
      <c r="L174" s="121">
        <v>0.05</v>
      </c>
      <c r="M174" s="129">
        <f t="shared" si="92"/>
        <v>0</v>
      </c>
      <c r="N174" s="129">
        <f t="shared" si="93"/>
        <v>0</v>
      </c>
      <c r="O174" s="131">
        <f>12*2</f>
        <v>24</v>
      </c>
      <c r="P174" s="122"/>
      <c r="Q174" s="121">
        <v>0.05</v>
      </c>
      <c r="R174" s="129">
        <f t="shared" si="94"/>
        <v>0</v>
      </c>
      <c r="S174" s="129">
        <f t="shared" si="95"/>
        <v>0</v>
      </c>
    </row>
    <row r="175" spans="1:19" ht="35.1" customHeight="1">
      <c r="A175" s="213"/>
      <c r="B175" s="213"/>
      <c r="C175" s="36" t="s">
        <v>57</v>
      </c>
      <c r="D175" s="24" t="s">
        <v>8</v>
      </c>
      <c r="E175" s="131">
        <f>12*2</f>
        <v>24</v>
      </c>
      <c r="F175" s="122"/>
      <c r="G175" s="121">
        <v>0.05</v>
      </c>
      <c r="H175" s="149">
        <f t="shared" si="90"/>
        <v>0</v>
      </c>
      <c r="I175" s="149">
        <f t="shared" si="91"/>
        <v>0</v>
      </c>
      <c r="J175" s="131">
        <f>12*2</f>
        <v>24</v>
      </c>
      <c r="K175" s="122"/>
      <c r="L175" s="121">
        <v>0.05</v>
      </c>
      <c r="M175" s="129">
        <f t="shared" si="92"/>
        <v>0</v>
      </c>
      <c r="N175" s="129">
        <f t="shared" si="93"/>
        <v>0</v>
      </c>
      <c r="O175" s="131">
        <f>12*2</f>
        <v>24</v>
      </c>
      <c r="P175" s="122"/>
      <c r="Q175" s="121">
        <v>0.05</v>
      </c>
      <c r="R175" s="129">
        <f t="shared" si="94"/>
        <v>0</v>
      </c>
      <c r="S175" s="129">
        <f t="shared" si="95"/>
        <v>0</v>
      </c>
    </row>
    <row r="176" spans="1:19" ht="35.1" customHeight="1">
      <c r="A176" s="213"/>
      <c r="B176" s="213"/>
      <c r="C176" s="33" t="s">
        <v>64</v>
      </c>
      <c r="D176" s="60"/>
      <c r="E176" s="204">
        <f>SUM(I168:I175)</f>
        <v>0</v>
      </c>
      <c r="F176" s="205"/>
      <c r="G176" s="205"/>
      <c r="H176" s="205"/>
      <c r="I176" s="206">
        <f>SUM(I168:I175)</f>
        <v>0</v>
      </c>
      <c r="J176" s="204">
        <f>SUM(N168:N175)</f>
        <v>0</v>
      </c>
      <c r="K176" s="205"/>
      <c r="L176" s="205"/>
      <c r="M176" s="205"/>
      <c r="N176" s="206">
        <f>SUM(N168:N175)</f>
        <v>0</v>
      </c>
      <c r="O176" s="204">
        <f>SUM(S168:S175)</f>
        <v>0</v>
      </c>
      <c r="P176" s="205"/>
      <c r="Q176" s="205"/>
      <c r="R176" s="205"/>
      <c r="S176" s="206">
        <f>SUM(S168:S175)</f>
        <v>0</v>
      </c>
    </row>
    <row r="177" spans="1:19" ht="30" customHeight="1">
      <c r="A177" s="213">
        <v>2</v>
      </c>
      <c r="B177" s="213"/>
      <c r="C177" s="37" t="s">
        <v>114</v>
      </c>
      <c r="D177" s="24"/>
      <c r="E177" s="131"/>
      <c r="F177" s="130"/>
      <c r="G177" s="132"/>
      <c r="H177" s="133"/>
      <c r="I177" s="133"/>
      <c r="J177" s="131"/>
      <c r="K177" s="130"/>
      <c r="L177" s="132"/>
      <c r="M177" s="133"/>
      <c r="N177" s="133"/>
      <c r="O177" s="131"/>
      <c r="P177" s="130"/>
      <c r="Q177" s="132"/>
      <c r="R177" s="133"/>
      <c r="S177" s="133"/>
    </row>
    <row r="178" spans="1:19" ht="30" customHeight="1">
      <c r="A178" s="213"/>
      <c r="B178" s="213"/>
      <c r="C178" s="38" t="s">
        <v>37</v>
      </c>
      <c r="D178" s="24" t="s">
        <v>8</v>
      </c>
      <c r="E178" s="134">
        <v>7</v>
      </c>
      <c r="F178" s="130"/>
      <c r="G178" s="121">
        <v>0.18</v>
      </c>
      <c r="H178" s="129">
        <f t="shared" ref="H178:H180" si="96">F178*(100%+G178)</f>
        <v>0</v>
      </c>
      <c r="I178" s="129">
        <f t="shared" ref="I178:I180" si="97">E178*H178</f>
        <v>0</v>
      </c>
      <c r="J178" s="134">
        <v>7</v>
      </c>
      <c r="K178" s="130"/>
      <c r="L178" s="121">
        <v>0.18</v>
      </c>
      <c r="M178" s="129">
        <f t="shared" ref="M178:M180" si="98">K178*(100%+L178)</f>
        <v>0</v>
      </c>
      <c r="N178" s="129">
        <f t="shared" ref="N178:N180" si="99">J178*M178</f>
        <v>0</v>
      </c>
      <c r="O178" s="134">
        <v>7</v>
      </c>
      <c r="P178" s="130"/>
      <c r="Q178" s="121">
        <v>0.18</v>
      </c>
      <c r="R178" s="129">
        <f t="shared" ref="R178:R180" si="100">P178*(100%+Q178)</f>
        <v>0</v>
      </c>
      <c r="S178" s="129">
        <f t="shared" ref="S178:S180" si="101">O178*R178</f>
        <v>0</v>
      </c>
    </row>
    <row r="179" spans="1:19" ht="30" customHeight="1">
      <c r="A179" s="213"/>
      <c r="B179" s="213"/>
      <c r="C179" s="38" t="s">
        <v>38</v>
      </c>
      <c r="D179" s="24" t="s">
        <v>8</v>
      </c>
      <c r="E179" s="134">
        <v>4</v>
      </c>
      <c r="F179" s="130"/>
      <c r="G179" s="121">
        <v>0.18</v>
      </c>
      <c r="H179" s="129">
        <f t="shared" si="96"/>
        <v>0</v>
      </c>
      <c r="I179" s="129">
        <f t="shared" si="97"/>
        <v>0</v>
      </c>
      <c r="J179" s="134">
        <v>4</v>
      </c>
      <c r="K179" s="130"/>
      <c r="L179" s="121">
        <v>0.18</v>
      </c>
      <c r="M179" s="129">
        <f t="shared" si="98"/>
        <v>0</v>
      </c>
      <c r="N179" s="129">
        <f t="shared" si="99"/>
        <v>0</v>
      </c>
      <c r="O179" s="134">
        <v>4</v>
      </c>
      <c r="P179" s="130"/>
      <c r="Q179" s="121">
        <v>0.18</v>
      </c>
      <c r="R179" s="129">
        <f t="shared" si="100"/>
        <v>0</v>
      </c>
      <c r="S179" s="129">
        <f t="shared" si="101"/>
        <v>0</v>
      </c>
    </row>
    <row r="180" spans="1:19" ht="30" customHeight="1">
      <c r="A180" s="213"/>
      <c r="B180" s="213"/>
      <c r="C180" s="38" t="s">
        <v>39</v>
      </c>
      <c r="D180" s="24" t="s">
        <v>8</v>
      </c>
      <c r="E180" s="134">
        <v>3</v>
      </c>
      <c r="F180" s="130"/>
      <c r="G180" s="121">
        <v>0.18</v>
      </c>
      <c r="H180" s="129">
        <f t="shared" si="96"/>
        <v>0</v>
      </c>
      <c r="I180" s="129">
        <f t="shared" si="97"/>
        <v>0</v>
      </c>
      <c r="J180" s="134">
        <v>3</v>
      </c>
      <c r="K180" s="130"/>
      <c r="L180" s="121">
        <v>0.18</v>
      </c>
      <c r="M180" s="129">
        <f t="shared" si="98"/>
        <v>0</v>
      </c>
      <c r="N180" s="129">
        <f t="shared" si="99"/>
        <v>0</v>
      </c>
      <c r="O180" s="134">
        <v>3</v>
      </c>
      <c r="P180" s="130"/>
      <c r="Q180" s="121">
        <v>0.18</v>
      </c>
      <c r="R180" s="129">
        <f t="shared" si="100"/>
        <v>0</v>
      </c>
      <c r="S180" s="129">
        <f t="shared" si="101"/>
        <v>0</v>
      </c>
    </row>
    <row r="181" spans="1:19" ht="30" customHeight="1">
      <c r="A181" s="213"/>
      <c r="B181" s="213"/>
      <c r="C181" s="40" t="s">
        <v>115</v>
      </c>
      <c r="D181" s="24"/>
      <c r="E181" s="134"/>
      <c r="F181" s="130"/>
      <c r="G181" s="132"/>
      <c r="H181" s="133"/>
      <c r="I181" s="133"/>
      <c r="J181" s="134"/>
      <c r="K181" s="130"/>
      <c r="L181" s="132"/>
      <c r="M181" s="133"/>
      <c r="N181" s="133"/>
      <c r="O181" s="134"/>
      <c r="P181" s="130"/>
      <c r="Q181" s="132"/>
      <c r="R181" s="133"/>
      <c r="S181" s="133"/>
    </row>
    <row r="182" spans="1:19" ht="30" customHeight="1">
      <c r="A182" s="213"/>
      <c r="B182" s="213"/>
      <c r="C182" s="41" t="s">
        <v>37</v>
      </c>
      <c r="D182" s="24" t="s">
        <v>8</v>
      </c>
      <c r="E182" s="134">
        <v>14</v>
      </c>
      <c r="F182" s="130"/>
      <c r="G182" s="121">
        <v>0.18</v>
      </c>
      <c r="H182" s="129">
        <f t="shared" ref="H182:H184" si="102">F182*(100%+G182)</f>
        <v>0</v>
      </c>
      <c r="I182" s="129">
        <f t="shared" ref="I182:I184" si="103">E182*H182</f>
        <v>0</v>
      </c>
      <c r="J182" s="134">
        <v>14</v>
      </c>
      <c r="K182" s="130"/>
      <c r="L182" s="121">
        <v>0.18</v>
      </c>
      <c r="M182" s="129">
        <f t="shared" ref="M182:M184" si="104">K182*(100%+L182)</f>
        <v>0</v>
      </c>
      <c r="N182" s="129">
        <f t="shared" ref="N182:N184" si="105">J182*M182</f>
        <v>0</v>
      </c>
      <c r="O182" s="134">
        <v>14</v>
      </c>
      <c r="P182" s="130"/>
      <c r="Q182" s="121">
        <v>0.18</v>
      </c>
      <c r="R182" s="129">
        <f t="shared" ref="R182:R184" si="106">P182*(100%+Q182)</f>
        <v>0</v>
      </c>
      <c r="S182" s="129">
        <f t="shared" ref="S182:S184" si="107">O182*R182</f>
        <v>0</v>
      </c>
    </row>
    <row r="183" spans="1:19" ht="30" customHeight="1">
      <c r="A183" s="213"/>
      <c r="B183" s="213"/>
      <c r="C183" s="41" t="s">
        <v>38</v>
      </c>
      <c r="D183" s="24" t="s">
        <v>8</v>
      </c>
      <c r="E183" s="134">
        <v>7</v>
      </c>
      <c r="F183" s="130"/>
      <c r="G183" s="121">
        <v>0.18</v>
      </c>
      <c r="H183" s="129">
        <f t="shared" si="102"/>
        <v>0</v>
      </c>
      <c r="I183" s="129">
        <f t="shared" si="103"/>
        <v>0</v>
      </c>
      <c r="J183" s="134">
        <v>7</v>
      </c>
      <c r="K183" s="130"/>
      <c r="L183" s="121">
        <v>0.18</v>
      </c>
      <c r="M183" s="129">
        <f t="shared" si="104"/>
        <v>0</v>
      </c>
      <c r="N183" s="129">
        <f t="shared" si="105"/>
        <v>0</v>
      </c>
      <c r="O183" s="134">
        <v>7</v>
      </c>
      <c r="P183" s="130"/>
      <c r="Q183" s="121">
        <v>0.18</v>
      </c>
      <c r="R183" s="129">
        <f t="shared" si="106"/>
        <v>0</v>
      </c>
      <c r="S183" s="129">
        <f t="shared" si="107"/>
        <v>0</v>
      </c>
    </row>
    <row r="184" spans="1:19" ht="30" customHeight="1">
      <c r="A184" s="213"/>
      <c r="B184" s="213"/>
      <c r="C184" s="41" t="s">
        <v>39</v>
      </c>
      <c r="D184" s="24" t="s">
        <v>8</v>
      </c>
      <c r="E184" s="134">
        <v>3</v>
      </c>
      <c r="F184" s="130"/>
      <c r="G184" s="121">
        <v>0.18</v>
      </c>
      <c r="H184" s="129">
        <f t="shared" si="102"/>
        <v>0</v>
      </c>
      <c r="I184" s="129">
        <f t="shared" si="103"/>
        <v>0</v>
      </c>
      <c r="J184" s="134">
        <v>3</v>
      </c>
      <c r="K184" s="130"/>
      <c r="L184" s="121">
        <v>0.18</v>
      </c>
      <c r="M184" s="129">
        <f t="shared" si="104"/>
        <v>0</v>
      </c>
      <c r="N184" s="129">
        <f t="shared" si="105"/>
        <v>0</v>
      </c>
      <c r="O184" s="134">
        <v>3</v>
      </c>
      <c r="P184" s="130"/>
      <c r="Q184" s="121">
        <v>0.18</v>
      </c>
      <c r="R184" s="129">
        <f t="shared" si="106"/>
        <v>0</v>
      </c>
      <c r="S184" s="129">
        <f t="shared" si="107"/>
        <v>0</v>
      </c>
    </row>
    <row r="185" spans="1:19" ht="30" customHeight="1">
      <c r="A185" s="213"/>
      <c r="B185" s="213"/>
      <c r="C185" s="30" t="s">
        <v>0</v>
      </c>
      <c r="D185" s="25"/>
      <c r="E185" s="94"/>
      <c r="F185" s="130"/>
      <c r="G185" s="132"/>
      <c r="H185" s="133"/>
      <c r="I185" s="133"/>
      <c r="J185" s="94"/>
      <c r="K185" s="130"/>
      <c r="L185" s="132"/>
      <c r="M185" s="133"/>
      <c r="N185" s="133"/>
      <c r="O185" s="94"/>
      <c r="P185" s="130"/>
      <c r="Q185" s="132"/>
      <c r="R185" s="133"/>
      <c r="S185" s="133"/>
    </row>
    <row r="186" spans="1:19" s="14" customFormat="1" ht="24.2" customHeight="1">
      <c r="A186" s="213"/>
      <c r="B186" s="213"/>
      <c r="C186" s="39" t="s">
        <v>58</v>
      </c>
      <c r="D186" s="13" t="s">
        <v>8</v>
      </c>
      <c r="E186" s="135">
        <v>1</v>
      </c>
      <c r="F186" s="136"/>
      <c r="G186" s="121">
        <v>0.05</v>
      </c>
      <c r="H186" s="129">
        <f t="shared" ref="H186:H213" si="108">F186*(100%+G186)</f>
        <v>0</v>
      </c>
      <c r="I186" s="129">
        <f t="shared" ref="I186:I213" si="109">E186*H186</f>
        <v>0</v>
      </c>
      <c r="J186" s="135">
        <v>1</v>
      </c>
      <c r="K186" s="136"/>
      <c r="L186" s="121">
        <v>0.05</v>
      </c>
      <c r="M186" s="129">
        <f t="shared" ref="M186:M213" si="110">K186*(100%+L186)</f>
        <v>0</v>
      </c>
      <c r="N186" s="129">
        <f t="shared" ref="N186:N213" si="111">J186*M186</f>
        <v>0</v>
      </c>
      <c r="O186" s="135">
        <v>1</v>
      </c>
      <c r="P186" s="136"/>
      <c r="Q186" s="121">
        <v>0.05</v>
      </c>
      <c r="R186" s="129">
        <f t="shared" ref="R186:R213" si="112">P186*(100%+Q186)</f>
        <v>0</v>
      </c>
      <c r="S186" s="129">
        <f t="shared" ref="S186:S213" si="113">O186*R186</f>
        <v>0</v>
      </c>
    </row>
    <row r="187" spans="1:19" s="14" customFormat="1" ht="27.2" customHeight="1">
      <c r="A187" s="213"/>
      <c r="B187" s="213"/>
      <c r="C187" s="39" t="s">
        <v>59</v>
      </c>
      <c r="D187" s="13" t="s">
        <v>8</v>
      </c>
      <c r="E187" s="135">
        <v>1</v>
      </c>
      <c r="F187" s="136"/>
      <c r="G187" s="121">
        <v>0.05</v>
      </c>
      <c r="H187" s="129">
        <f t="shared" si="108"/>
        <v>0</v>
      </c>
      <c r="I187" s="129">
        <f t="shared" si="109"/>
        <v>0</v>
      </c>
      <c r="J187" s="135">
        <v>1</v>
      </c>
      <c r="K187" s="136"/>
      <c r="L187" s="121">
        <v>0.05</v>
      </c>
      <c r="M187" s="129">
        <f t="shared" si="110"/>
        <v>0</v>
      </c>
      <c r="N187" s="129">
        <f t="shared" si="111"/>
        <v>0</v>
      </c>
      <c r="O187" s="135">
        <v>1</v>
      </c>
      <c r="P187" s="136"/>
      <c r="Q187" s="121">
        <v>0.05</v>
      </c>
      <c r="R187" s="129">
        <f t="shared" si="112"/>
        <v>0</v>
      </c>
      <c r="S187" s="129">
        <f t="shared" si="113"/>
        <v>0</v>
      </c>
    </row>
    <row r="188" spans="1:19" s="14" customFormat="1" ht="28.5" customHeight="1">
      <c r="A188" s="213"/>
      <c r="B188" s="213"/>
      <c r="C188" s="39" t="s">
        <v>60</v>
      </c>
      <c r="D188" s="13" t="s">
        <v>8</v>
      </c>
      <c r="E188" s="135">
        <v>1</v>
      </c>
      <c r="F188" s="136"/>
      <c r="G188" s="121">
        <v>0.05</v>
      </c>
      <c r="H188" s="129">
        <f t="shared" si="108"/>
        <v>0</v>
      </c>
      <c r="I188" s="129">
        <f t="shared" si="109"/>
        <v>0</v>
      </c>
      <c r="J188" s="135">
        <v>1</v>
      </c>
      <c r="K188" s="136"/>
      <c r="L188" s="121">
        <v>0.05</v>
      </c>
      <c r="M188" s="129">
        <f t="shared" si="110"/>
        <v>0</v>
      </c>
      <c r="N188" s="129">
        <f t="shared" si="111"/>
        <v>0</v>
      </c>
      <c r="O188" s="135">
        <v>1</v>
      </c>
      <c r="P188" s="136"/>
      <c r="Q188" s="121">
        <v>0.05</v>
      </c>
      <c r="R188" s="129">
        <f t="shared" si="112"/>
        <v>0</v>
      </c>
      <c r="S188" s="129">
        <f t="shared" si="113"/>
        <v>0</v>
      </c>
    </row>
    <row r="189" spans="1:19" s="14" customFormat="1" ht="24.2" customHeight="1">
      <c r="A189" s="213"/>
      <c r="B189" s="213"/>
      <c r="C189" s="39" t="s">
        <v>61</v>
      </c>
      <c r="D189" s="13" t="s">
        <v>8</v>
      </c>
      <c r="E189" s="135">
        <v>1</v>
      </c>
      <c r="F189" s="136"/>
      <c r="G189" s="121">
        <v>0.05</v>
      </c>
      <c r="H189" s="129">
        <f t="shared" si="108"/>
        <v>0</v>
      </c>
      <c r="I189" s="129">
        <f t="shared" si="109"/>
        <v>0</v>
      </c>
      <c r="J189" s="135">
        <v>1</v>
      </c>
      <c r="K189" s="136"/>
      <c r="L189" s="121">
        <v>0.05</v>
      </c>
      <c r="M189" s="129">
        <f t="shared" si="110"/>
        <v>0</v>
      </c>
      <c r="N189" s="129">
        <f t="shared" si="111"/>
        <v>0</v>
      </c>
      <c r="O189" s="135">
        <v>1</v>
      </c>
      <c r="P189" s="136"/>
      <c r="Q189" s="121">
        <v>0.05</v>
      </c>
      <c r="R189" s="129">
        <f t="shared" si="112"/>
        <v>0</v>
      </c>
      <c r="S189" s="129">
        <f t="shared" si="113"/>
        <v>0</v>
      </c>
    </row>
    <row r="190" spans="1:19" s="14" customFormat="1" ht="35.1" customHeight="1">
      <c r="A190" s="213"/>
      <c r="B190" s="213"/>
      <c r="C190" s="39" t="s">
        <v>62</v>
      </c>
      <c r="D190" s="13" t="s">
        <v>8</v>
      </c>
      <c r="E190" s="135">
        <v>1</v>
      </c>
      <c r="F190" s="136"/>
      <c r="G190" s="121">
        <v>0.05</v>
      </c>
      <c r="H190" s="129">
        <f t="shared" si="108"/>
        <v>0</v>
      </c>
      <c r="I190" s="129">
        <f t="shared" si="109"/>
        <v>0</v>
      </c>
      <c r="J190" s="135">
        <v>1</v>
      </c>
      <c r="K190" s="136"/>
      <c r="L190" s="121">
        <v>0.05</v>
      </c>
      <c r="M190" s="129">
        <f t="shared" si="110"/>
        <v>0</v>
      </c>
      <c r="N190" s="129">
        <f t="shared" si="111"/>
        <v>0</v>
      </c>
      <c r="O190" s="135">
        <v>1</v>
      </c>
      <c r="P190" s="136"/>
      <c r="Q190" s="121">
        <v>0.05</v>
      </c>
      <c r="R190" s="129">
        <f t="shared" si="112"/>
        <v>0</v>
      </c>
      <c r="S190" s="129">
        <f t="shared" si="113"/>
        <v>0</v>
      </c>
    </row>
    <row r="191" spans="1:19" s="14" customFormat="1" ht="35.1" customHeight="1">
      <c r="A191" s="213"/>
      <c r="B191" s="213"/>
      <c r="C191" s="39" t="s">
        <v>76</v>
      </c>
      <c r="D191" s="13" t="s">
        <v>8</v>
      </c>
      <c r="E191" s="135">
        <v>1</v>
      </c>
      <c r="F191" s="136"/>
      <c r="G191" s="121">
        <v>0.05</v>
      </c>
      <c r="H191" s="129">
        <f t="shared" si="108"/>
        <v>0</v>
      </c>
      <c r="I191" s="129">
        <f t="shared" si="109"/>
        <v>0</v>
      </c>
      <c r="J191" s="135">
        <v>1</v>
      </c>
      <c r="K191" s="136"/>
      <c r="L191" s="121">
        <v>0.05</v>
      </c>
      <c r="M191" s="129">
        <f t="shared" si="110"/>
        <v>0</v>
      </c>
      <c r="N191" s="129">
        <f t="shared" si="111"/>
        <v>0</v>
      </c>
      <c r="O191" s="135">
        <v>1</v>
      </c>
      <c r="P191" s="136"/>
      <c r="Q191" s="121">
        <v>0.05</v>
      </c>
      <c r="R191" s="129">
        <f t="shared" si="112"/>
        <v>0</v>
      </c>
      <c r="S191" s="129">
        <f t="shared" si="113"/>
        <v>0</v>
      </c>
    </row>
    <row r="192" spans="1:19" s="14" customFormat="1" ht="35.1" customHeight="1">
      <c r="A192" s="213"/>
      <c r="B192" s="213"/>
      <c r="C192" s="39" t="s">
        <v>77</v>
      </c>
      <c r="D192" s="13" t="s">
        <v>8</v>
      </c>
      <c r="E192" s="135">
        <v>1</v>
      </c>
      <c r="F192" s="136"/>
      <c r="G192" s="121">
        <v>0.05</v>
      </c>
      <c r="H192" s="129">
        <f t="shared" si="108"/>
        <v>0</v>
      </c>
      <c r="I192" s="129">
        <f t="shared" si="109"/>
        <v>0</v>
      </c>
      <c r="J192" s="135">
        <v>1</v>
      </c>
      <c r="K192" s="136"/>
      <c r="L192" s="121">
        <v>0.05</v>
      </c>
      <c r="M192" s="129">
        <f t="shared" si="110"/>
        <v>0</v>
      </c>
      <c r="N192" s="129">
        <f t="shared" si="111"/>
        <v>0</v>
      </c>
      <c r="O192" s="135">
        <v>1</v>
      </c>
      <c r="P192" s="136"/>
      <c r="Q192" s="121">
        <v>0.05</v>
      </c>
      <c r="R192" s="129">
        <f t="shared" si="112"/>
        <v>0</v>
      </c>
      <c r="S192" s="129">
        <f t="shared" si="113"/>
        <v>0</v>
      </c>
    </row>
    <row r="193" spans="1:19" s="14" customFormat="1" ht="35.1" customHeight="1">
      <c r="A193" s="213"/>
      <c r="B193" s="213"/>
      <c r="C193" s="39" t="s">
        <v>78</v>
      </c>
      <c r="D193" s="13" t="s">
        <v>8</v>
      </c>
      <c r="E193" s="135">
        <v>1</v>
      </c>
      <c r="F193" s="136"/>
      <c r="G193" s="121">
        <v>0.05</v>
      </c>
      <c r="H193" s="129">
        <f t="shared" si="108"/>
        <v>0</v>
      </c>
      <c r="I193" s="129">
        <f t="shared" si="109"/>
        <v>0</v>
      </c>
      <c r="J193" s="135">
        <v>1</v>
      </c>
      <c r="K193" s="136"/>
      <c r="L193" s="121">
        <v>0.05</v>
      </c>
      <c r="M193" s="129">
        <f t="shared" si="110"/>
        <v>0</v>
      </c>
      <c r="N193" s="129">
        <f t="shared" si="111"/>
        <v>0</v>
      </c>
      <c r="O193" s="135">
        <v>1</v>
      </c>
      <c r="P193" s="136"/>
      <c r="Q193" s="121">
        <v>0.05</v>
      </c>
      <c r="R193" s="129">
        <f t="shared" si="112"/>
        <v>0</v>
      </c>
      <c r="S193" s="129">
        <f t="shared" si="113"/>
        <v>0</v>
      </c>
    </row>
    <row r="194" spans="1:19" s="14" customFormat="1" ht="35.1" customHeight="1">
      <c r="A194" s="213"/>
      <c r="B194" s="213"/>
      <c r="C194" s="39" t="s">
        <v>79</v>
      </c>
      <c r="D194" s="13" t="s">
        <v>8</v>
      </c>
      <c r="E194" s="135">
        <v>1</v>
      </c>
      <c r="F194" s="136"/>
      <c r="G194" s="121">
        <v>0.05</v>
      </c>
      <c r="H194" s="129">
        <f t="shared" si="108"/>
        <v>0</v>
      </c>
      <c r="I194" s="129">
        <f t="shared" si="109"/>
        <v>0</v>
      </c>
      <c r="J194" s="135">
        <v>1</v>
      </c>
      <c r="K194" s="136"/>
      <c r="L194" s="121">
        <v>0.05</v>
      </c>
      <c r="M194" s="129">
        <f t="shared" si="110"/>
        <v>0</v>
      </c>
      <c r="N194" s="129">
        <f t="shared" si="111"/>
        <v>0</v>
      </c>
      <c r="O194" s="135">
        <v>1</v>
      </c>
      <c r="P194" s="136"/>
      <c r="Q194" s="121">
        <v>0.05</v>
      </c>
      <c r="R194" s="129">
        <f t="shared" si="112"/>
        <v>0</v>
      </c>
      <c r="S194" s="129">
        <f t="shared" si="113"/>
        <v>0</v>
      </c>
    </row>
    <row r="195" spans="1:19" s="14" customFormat="1" ht="35.1" customHeight="1">
      <c r="A195" s="213"/>
      <c r="B195" s="213"/>
      <c r="C195" s="39" t="s">
        <v>43</v>
      </c>
      <c r="D195" s="13" t="s">
        <v>24</v>
      </c>
      <c r="E195" s="135">
        <v>670</v>
      </c>
      <c r="F195" s="136"/>
      <c r="G195" s="121">
        <v>0.05</v>
      </c>
      <c r="H195" s="129">
        <f t="shared" si="108"/>
        <v>0</v>
      </c>
      <c r="I195" s="129">
        <f t="shared" si="109"/>
        <v>0</v>
      </c>
      <c r="J195" s="135">
        <v>670</v>
      </c>
      <c r="K195" s="136"/>
      <c r="L195" s="121">
        <v>0.05</v>
      </c>
      <c r="M195" s="129">
        <f t="shared" si="110"/>
        <v>0</v>
      </c>
      <c r="N195" s="129">
        <f t="shared" si="111"/>
        <v>0</v>
      </c>
      <c r="O195" s="135">
        <v>670</v>
      </c>
      <c r="P195" s="136"/>
      <c r="Q195" s="121">
        <v>0.05</v>
      </c>
      <c r="R195" s="129">
        <f t="shared" si="112"/>
        <v>0</v>
      </c>
      <c r="S195" s="129">
        <f t="shared" si="113"/>
        <v>0</v>
      </c>
    </row>
    <row r="196" spans="1:19" s="14" customFormat="1" ht="35.1" customHeight="1">
      <c r="A196" s="213"/>
      <c r="B196" s="213"/>
      <c r="C196" s="39" t="s">
        <v>80</v>
      </c>
      <c r="D196" s="13" t="s">
        <v>94</v>
      </c>
      <c r="E196" s="135">
        <v>4</v>
      </c>
      <c r="F196" s="136"/>
      <c r="G196" s="121">
        <v>0.05</v>
      </c>
      <c r="H196" s="129">
        <f t="shared" si="108"/>
        <v>0</v>
      </c>
      <c r="I196" s="129">
        <f t="shared" si="109"/>
        <v>0</v>
      </c>
      <c r="J196" s="135">
        <v>4</v>
      </c>
      <c r="K196" s="136"/>
      <c r="L196" s="121">
        <v>0.05</v>
      </c>
      <c r="M196" s="129">
        <f t="shared" si="110"/>
        <v>0</v>
      </c>
      <c r="N196" s="129">
        <f t="shared" si="111"/>
        <v>0</v>
      </c>
      <c r="O196" s="135">
        <v>4</v>
      </c>
      <c r="P196" s="136"/>
      <c r="Q196" s="121">
        <v>0.05</v>
      </c>
      <c r="R196" s="129">
        <f t="shared" si="112"/>
        <v>0</v>
      </c>
      <c r="S196" s="129">
        <f t="shared" si="113"/>
        <v>0</v>
      </c>
    </row>
    <row r="197" spans="1:19" s="14" customFormat="1" ht="35.1" customHeight="1">
      <c r="A197" s="213"/>
      <c r="B197" s="213"/>
      <c r="C197" s="39" t="s">
        <v>81</v>
      </c>
      <c r="D197" s="13" t="s">
        <v>22</v>
      </c>
      <c r="E197" s="135">
        <v>670</v>
      </c>
      <c r="F197" s="136"/>
      <c r="G197" s="121">
        <v>0.05</v>
      </c>
      <c r="H197" s="129">
        <f t="shared" si="108"/>
        <v>0</v>
      </c>
      <c r="I197" s="129">
        <f t="shared" si="109"/>
        <v>0</v>
      </c>
      <c r="J197" s="135">
        <v>670</v>
      </c>
      <c r="K197" s="136"/>
      <c r="L197" s="121">
        <v>0.05</v>
      </c>
      <c r="M197" s="129">
        <f t="shared" si="110"/>
        <v>0</v>
      </c>
      <c r="N197" s="129">
        <f t="shared" si="111"/>
        <v>0</v>
      </c>
      <c r="O197" s="135">
        <v>670</v>
      </c>
      <c r="P197" s="136"/>
      <c r="Q197" s="121">
        <v>0.05</v>
      </c>
      <c r="R197" s="129">
        <f t="shared" si="112"/>
        <v>0</v>
      </c>
      <c r="S197" s="129">
        <f t="shared" si="113"/>
        <v>0</v>
      </c>
    </row>
    <row r="198" spans="1:19" s="14" customFormat="1" ht="35.1" customHeight="1">
      <c r="A198" s="213"/>
      <c r="B198" s="213"/>
      <c r="C198" s="39" t="s">
        <v>82</v>
      </c>
      <c r="D198" s="13" t="s">
        <v>94</v>
      </c>
      <c r="E198" s="135">
        <v>11</v>
      </c>
      <c r="F198" s="136"/>
      <c r="G198" s="121">
        <v>0.05</v>
      </c>
      <c r="H198" s="129">
        <f t="shared" si="108"/>
        <v>0</v>
      </c>
      <c r="I198" s="129">
        <f t="shared" si="109"/>
        <v>0</v>
      </c>
      <c r="J198" s="135">
        <v>11</v>
      </c>
      <c r="K198" s="136"/>
      <c r="L198" s="121">
        <v>0.05</v>
      </c>
      <c r="M198" s="129">
        <f t="shared" si="110"/>
        <v>0</v>
      </c>
      <c r="N198" s="129">
        <f t="shared" si="111"/>
        <v>0</v>
      </c>
      <c r="O198" s="135">
        <v>11</v>
      </c>
      <c r="P198" s="136"/>
      <c r="Q198" s="121">
        <v>0.05</v>
      </c>
      <c r="R198" s="129">
        <f t="shared" si="112"/>
        <v>0</v>
      </c>
      <c r="S198" s="129">
        <f t="shared" si="113"/>
        <v>0</v>
      </c>
    </row>
    <row r="199" spans="1:19" s="14" customFormat="1" ht="35.1" customHeight="1">
      <c r="A199" s="213"/>
      <c r="B199" s="213"/>
      <c r="C199" s="39" t="s">
        <v>83</v>
      </c>
      <c r="D199" s="13" t="s">
        <v>22</v>
      </c>
      <c r="E199" s="135">
        <v>670</v>
      </c>
      <c r="F199" s="136"/>
      <c r="G199" s="121">
        <v>0.05</v>
      </c>
      <c r="H199" s="129">
        <f t="shared" si="108"/>
        <v>0</v>
      </c>
      <c r="I199" s="129">
        <f t="shared" si="109"/>
        <v>0</v>
      </c>
      <c r="J199" s="135">
        <v>670</v>
      </c>
      <c r="K199" s="136"/>
      <c r="L199" s="121">
        <v>0.05</v>
      </c>
      <c r="M199" s="129">
        <f t="shared" si="110"/>
        <v>0</v>
      </c>
      <c r="N199" s="129">
        <f t="shared" si="111"/>
        <v>0</v>
      </c>
      <c r="O199" s="135">
        <v>670</v>
      </c>
      <c r="P199" s="136"/>
      <c r="Q199" s="121">
        <v>0.05</v>
      </c>
      <c r="R199" s="129">
        <f t="shared" si="112"/>
        <v>0</v>
      </c>
      <c r="S199" s="129">
        <f t="shared" si="113"/>
        <v>0</v>
      </c>
    </row>
    <row r="200" spans="1:19" s="14" customFormat="1" ht="35.1" customHeight="1">
      <c r="A200" s="213"/>
      <c r="B200" s="213"/>
      <c r="C200" s="39" t="s">
        <v>242</v>
      </c>
      <c r="D200" s="13" t="s">
        <v>94</v>
      </c>
      <c r="E200" s="135">
        <v>4</v>
      </c>
      <c r="F200" s="136"/>
      <c r="G200" s="121">
        <v>0.05</v>
      </c>
      <c r="H200" s="129">
        <f t="shared" si="108"/>
        <v>0</v>
      </c>
      <c r="I200" s="129">
        <f t="shared" si="109"/>
        <v>0</v>
      </c>
      <c r="J200" s="135">
        <v>4</v>
      </c>
      <c r="K200" s="136"/>
      <c r="L200" s="121">
        <v>0.05</v>
      </c>
      <c r="M200" s="129">
        <f t="shared" si="110"/>
        <v>0</v>
      </c>
      <c r="N200" s="129">
        <f t="shared" si="111"/>
        <v>0</v>
      </c>
      <c r="O200" s="135">
        <v>4</v>
      </c>
      <c r="P200" s="136"/>
      <c r="Q200" s="121">
        <v>0.05</v>
      </c>
      <c r="R200" s="129">
        <f t="shared" si="112"/>
        <v>0</v>
      </c>
      <c r="S200" s="129">
        <f t="shared" si="113"/>
        <v>0</v>
      </c>
    </row>
    <row r="201" spans="1:19" s="14" customFormat="1" ht="35.1" customHeight="1">
      <c r="A201" s="213"/>
      <c r="B201" s="213"/>
      <c r="C201" s="39" t="s">
        <v>243</v>
      </c>
      <c r="D201" s="13" t="s">
        <v>22</v>
      </c>
      <c r="E201" s="135">
        <v>670</v>
      </c>
      <c r="F201" s="136"/>
      <c r="G201" s="121">
        <v>0.05</v>
      </c>
      <c r="H201" s="129">
        <f t="shared" si="108"/>
        <v>0</v>
      </c>
      <c r="I201" s="129">
        <f t="shared" si="109"/>
        <v>0</v>
      </c>
      <c r="J201" s="135">
        <v>670</v>
      </c>
      <c r="K201" s="136"/>
      <c r="L201" s="121">
        <v>0.05</v>
      </c>
      <c r="M201" s="129">
        <f t="shared" si="110"/>
        <v>0</v>
      </c>
      <c r="N201" s="129">
        <f t="shared" si="111"/>
        <v>0</v>
      </c>
      <c r="O201" s="135">
        <v>670</v>
      </c>
      <c r="P201" s="136"/>
      <c r="Q201" s="121">
        <v>0.05</v>
      </c>
      <c r="R201" s="129">
        <f t="shared" si="112"/>
        <v>0</v>
      </c>
      <c r="S201" s="129">
        <f t="shared" si="113"/>
        <v>0</v>
      </c>
    </row>
    <row r="202" spans="1:19" s="14" customFormat="1" ht="35.1" customHeight="1">
      <c r="A202" s="213"/>
      <c r="B202" s="213"/>
      <c r="C202" s="39" t="s">
        <v>84</v>
      </c>
      <c r="D202" s="13" t="s">
        <v>94</v>
      </c>
      <c r="E202" s="135">
        <v>4</v>
      </c>
      <c r="F202" s="136"/>
      <c r="G202" s="121">
        <v>0.05</v>
      </c>
      <c r="H202" s="129">
        <f t="shared" si="108"/>
        <v>0</v>
      </c>
      <c r="I202" s="129">
        <f t="shared" si="109"/>
        <v>0</v>
      </c>
      <c r="J202" s="135">
        <v>4</v>
      </c>
      <c r="K202" s="136"/>
      <c r="L202" s="121">
        <v>0.05</v>
      </c>
      <c r="M202" s="129">
        <f t="shared" si="110"/>
        <v>0</v>
      </c>
      <c r="N202" s="129">
        <f t="shared" si="111"/>
        <v>0</v>
      </c>
      <c r="O202" s="135">
        <v>4</v>
      </c>
      <c r="P202" s="136"/>
      <c r="Q202" s="121">
        <v>0.05</v>
      </c>
      <c r="R202" s="129">
        <f t="shared" si="112"/>
        <v>0</v>
      </c>
      <c r="S202" s="129">
        <f t="shared" si="113"/>
        <v>0</v>
      </c>
    </row>
    <row r="203" spans="1:19" s="14" customFormat="1" ht="35.1" customHeight="1">
      <c r="A203" s="213"/>
      <c r="B203" s="213"/>
      <c r="C203" s="39" t="s">
        <v>85</v>
      </c>
      <c r="D203" s="13" t="s">
        <v>22</v>
      </c>
      <c r="E203" s="135">
        <v>670</v>
      </c>
      <c r="F203" s="136"/>
      <c r="G203" s="121">
        <v>0.05</v>
      </c>
      <c r="H203" s="129">
        <f t="shared" si="108"/>
        <v>0</v>
      </c>
      <c r="I203" s="129">
        <f t="shared" si="109"/>
        <v>0</v>
      </c>
      <c r="J203" s="135">
        <v>670</v>
      </c>
      <c r="K203" s="136"/>
      <c r="L203" s="121">
        <v>0.05</v>
      </c>
      <c r="M203" s="129">
        <f t="shared" si="110"/>
        <v>0</v>
      </c>
      <c r="N203" s="129">
        <f t="shared" si="111"/>
        <v>0</v>
      </c>
      <c r="O203" s="135">
        <v>670</v>
      </c>
      <c r="P203" s="136"/>
      <c r="Q203" s="121">
        <v>0.05</v>
      </c>
      <c r="R203" s="129">
        <f t="shared" si="112"/>
        <v>0</v>
      </c>
      <c r="S203" s="129">
        <f t="shared" si="113"/>
        <v>0</v>
      </c>
    </row>
    <row r="204" spans="1:19" s="14" customFormat="1" ht="35.1" customHeight="1">
      <c r="A204" s="213"/>
      <c r="B204" s="213"/>
      <c r="C204" s="39" t="s">
        <v>86</v>
      </c>
      <c r="D204" s="13" t="s">
        <v>94</v>
      </c>
      <c r="E204" s="135">
        <v>11</v>
      </c>
      <c r="F204" s="136"/>
      <c r="G204" s="121">
        <v>0.05</v>
      </c>
      <c r="H204" s="129">
        <f t="shared" si="108"/>
        <v>0</v>
      </c>
      <c r="I204" s="129">
        <f t="shared" si="109"/>
        <v>0</v>
      </c>
      <c r="J204" s="135">
        <v>11</v>
      </c>
      <c r="K204" s="136"/>
      <c r="L204" s="121">
        <v>0.05</v>
      </c>
      <c r="M204" s="129">
        <f t="shared" si="110"/>
        <v>0</v>
      </c>
      <c r="N204" s="129">
        <f t="shared" si="111"/>
        <v>0</v>
      </c>
      <c r="O204" s="135">
        <v>11</v>
      </c>
      <c r="P204" s="136"/>
      <c r="Q204" s="121">
        <v>0.05</v>
      </c>
      <c r="R204" s="129">
        <f t="shared" si="112"/>
        <v>0</v>
      </c>
      <c r="S204" s="129">
        <f t="shared" si="113"/>
        <v>0</v>
      </c>
    </row>
    <row r="205" spans="1:19" s="14" customFormat="1" ht="35.1" customHeight="1">
      <c r="A205" s="213"/>
      <c r="B205" s="213"/>
      <c r="C205" s="39" t="s">
        <v>87</v>
      </c>
      <c r="D205" s="13" t="s">
        <v>22</v>
      </c>
      <c r="E205" s="135">
        <v>670</v>
      </c>
      <c r="F205" s="136"/>
      <c r="G205" s="121">
        <v>0.05</v>
      </c>
      <c r="H205" s="129">
        <f t="shared" si="108"/>
        <v>0</v>
      </c>
      <c r="I205" s="129">
        <f t="shared" si="109"/>
        <v>0</v>
      </c>
      <c r="J205" s="135">
        <v>670</v>
      </c>
      <c r="K205" s="136"/>
      <c r="L205" s="121">
        <v>0.05</v>
      </c>
      <c r="M205" s="129">
        <f t="shared" si="110"/>
        <v>0</v>
      </c>
      <c r="N205" s="129">
        <f t="shared" si="111"/>
        <v>0</v>
      </c>
      <c r="O205" s="135">
        <v>670</v>
      </c>
      <c r="P205" s="136"/>
      <c r="Q205" s="121">
        <v>0.05</v>
      </c>
      <c r="R205" s="129">
        <f t="shared" si="112"/>
        <v>0</v>
      </c>
      <c r="S205" s="129">
        <f t="shared" si="113"/>
        <v>0</v>
      </c>
    </row>
    <row r="206" spans="1:19" s="14" customFormat="1" ht="35.1" customHeight="1">
      <c r="A206" s="213"/>
      <c r="B206" s="213"/>
      <c r="C206" s="39" t="s">
        <v>88</v>
      </c>
      <c r="D206" s="13" t="s">
        <v>94</v>
      </c>
      <c r="E206" s="135">
        <v>4</v>
      </c>
      <c r="F206" s="136"/>
      <c r="G206" s="121">
        <v>0.05</v>
      </c>
      <c r="H206" s="129">
        <f t="shared" si="108"/>
        <v>0</v>
      </c>
      <c r="I206" s="129">
        <f t="shared" si="109"/>
        <v>0</v>
      </c>
      <c r="J206" s="135">
        <v>4</v>
      </c>
      <c r="K206" s="136"/>
      <c r="L206" s="121">
        <v>0.05</v>
      </c>
      <c r="M206" s="129">
        <f t="shared" si="110"/>
        <v>0</v>
      </c>
      <c r="N206" s="129">
        <f t="shared" si="111"/>
        <v>0</v>
      </c>
      <c r="O206" s="135">
        <v>4</v>
      </c>
      <c r="P206" s="136"/>
      <c r="Q206" s="121">
        <v>0.05</v>
      </c>
      <c r="R206" s="129">
        <f t="shared" si="112"/>
        <v>0</v>
      </c>
      <c r="S206" s="129">
        <f t="shared" si="113"/>
        <v>0</v>
      </c>
    </row>
    <row r="207" spans="1:19" s="14" customFormat="1" ht="35.1" customHeight="1">
      <c r="A207" s="213"/>
      <c r="B207" s="213"/>
      <c r="C207" s="39" t="s">
        <v>89</v>
      </c>
      <c r="D207" s="13" t="s">
        <v>22</v>
      </c>
      <c r="E207" s="135">
        <v>335</v>
      </c>
      <c r="F207" s="136"/>
      <c r="G207" s="121">
        <v>0.05</v>
      </c>
      <c r="H207" s="129">
        <f t="shared" si="108"/>
        <v>0</v>
      </c>
      <c r="I207" s="129">
        <f t="shared" si="109"/>
        <v>0</v>
      </c>
      <c r="J207" s="135">
        <v>335</v>
      </c>
      <c r="K207" s="136"/>
      <c r="L207" s="121">
        <v>0.05</v>
      </c>
      <c r="M207" s="129">
        <f t="shared" si="110"/>
        <v>0</v>
      </c>
      <c r="N207" s="129">
        <f t="shared" si="111"/>
        <v>0</v>
      </c>
      <c r="O207" s="135">
        <v>335</v>
      </c>
      <c r="P207" s="136"/>
      <c r="Q207" s="121">
        <v>0.05</v>
      </c>
      <c r="R207" s="129">
        <f t="shared" si="112"/>
        <v>0</v>
      </c>
      <c r="S207" s="129">
        <f t="shared" si="113"/>
        <v>0</v>
      </c>
    </row>
    <row r="208" spans="1:19" s="14" customFormat="1" ht="35.1" customHeight="1">
      <c r="A208" s="213"/>
      <c r="B208" s="213"/>
      <c r="C208" s="39" t="s">
        <v>90</v>
      </c>
      <c r="D208" s="13" t="s">
        <v>94</v>
      </c>
      <c r="E208" s="135">
        <v>4</v>
      </c>
      <c r="F208" s="136"/>
      <c r="G208" s="121">
        <v>0.05</v>
      </c>
      <c r="H208" s="129">
        <f t="shared" si="108"/>
        <v>0</v>
      </c>
      <c r="I208" s="129">
        <f t="shared" si="109"/>
        <v>0</v>
      </c>
      <c r="J208" s="135">
        <v>4</v>
      </c>
      <c r="K208" s="136"/>
      <c r="L208" s="121">
        <v>0.05</v>
      </c>
      <c r="M208" s="129">
        <f t="shared" si="110"/>
        <v>0</v>
      </c>
      <c r="N208" s="129">
        <f t="shared" si="111"/>
        <v>0</v>
      </c>
      <c r="O208" s="135">
        <v>4</v>
      </c>
      <c r="P208" s="136"/>
      <c r="Q208" s="121">
        <v>0.05</v>
      </c>
      <c r="R208" s="129">
        <f t="shared" si="112"/>
        <v>0</v>
      </c>
      <c r="S208" s="129">
        <f t="shared" si="113"/>
        <v>0</v>
      </c>
    </row>
    <row r="209" spans="1:19" s="14" customFormat="1" ht="35.1" customHeight="1">
      <c r="A209" s="213"/>
      <c r="B209" s="213"/>
      <c r="C209" s="39" t="s">
        <v>91</v>
      </c>
      <c r="D209" s="13" t="s">
        <v>22</v>
      </c>
      <c r="E209" s="135">
        <v>335</v>
      </c>
      <c r="F209" s="136"/>
      <c r="G209" s="121">
        <v>0.05</v>
      </c>
      <c r="H209" s="129">
        <f t="shared" si="108"/>
        <v>0</v>
      </c>
      <c r="I209" s="129">
        <f t="shared" si="109"/>
        <v>0</v>
      </c>
      <c r="J209" s="135">
        <v>335</v>
      </c>
      <c r="K209" s="136"/>
      <c r="L209" s="121">
        <v>0.05</v>
      </c>
      <c r="M209" s="129">
        <f t="shared" si="110"/>
        <v>0</v>
      </c>
      <c r="N209" s="129">
        <f t="shared" si="111"/>
        <v>0</v>
      </c>
      <c r="O209" s="135">
        <v>335</v>
      </c>
      <c r="P209" s="136"/>
      <c r="Q209" s="121">
        <v>0.05</v>
      </c>
      <c r="R209" s="129">
        <f t="shared" si="112"/>
        <v>0</v>
      </c>
      <c r="S209" s="129">
        <f t="shared" si="113"/>
        <v>0</v>
      </c>
    </row>
    <row r="210" spans="1:19" s="14" customFormat="1" ht="35.1" customHeight="1">
      <c r="A210" s="213"/>
      <c r="B210" s="213"/>
      <c r="C210" s="39" t="s">
        <v>92</v>
      </c>
      <c r="D210" s="13" t="s">
        <v>94</v>
      </c>
      <c r="E210" s="135">
        <v>4</v>
      </c>
      <c r="F210" s="136"/>
      <c r="G210" s="121">
        <v>0.05</v>
      </c>
      <c r="H210" s="129">
        <f t="shared" si="108"/>
        <v>0</v>
      </c>
      <c r="I210" s="129">
        <f t="shared" si="109"/>
        <v>0</v>
      </c>
      <c r="J210" s="135">
        <v>4</v>
      </c>
      <c r="K210" s="136"/>
      <c r="L210" s="121">
        <v>0.05</v>
      </c>
      <c r="M210" s="129">
        <f t="shared" si="110"/>
        <v>0</v>
      </c>
      <c r="N210" s="129">
        <f t="shared" si="111"/>
        <v>0</v>
      </c>
      <c r="O210" s="135">
        <v>4</v>
      </c>
      <c r="P210" s="136"/>
      <c r="Q210" s="121">
        <v>0.05</v>
      </c>
      <c r="R210" s="129">
        <f t="shared" si="112"/>
        <v>0</v>
      </c>
      <c r="S210" s="129">
        <f t="shared" si="113"/>
        <v>0</v>
      </c>
    </row>
    <row r="211" spans="1:19" s="14" customFormat="1" ht="35.1" customHeight="1">
      <c r="A211" s="213"/>
      <c r="B211" s="213"/>
      <c r="C211" s="39" t="s">
        <v>93</v>
      </c>
      <c r="D211" s="13" t="s">
        <v>22</v>
      </c>
      <c r="E211" s="135">
        <v>335</v>
      </c>
      <c r="F211" s="136"/>
      <c r="G211" s="121">
        <v>0.05</v>
      </c>
      <c r="H211" s="129">
        <f t="shared" si="108"/>
        <v>0</v>
      </c>
      <c r="I211" s="129">
        <f t="shared" si="109"/>
        <v>0</v>
      </c>
      <c r="J211" s="135">
        <v>335</v>
      </c>
      <c r="K211" s="136"/>
      <c r="L211" s="121">
        <v>0.05</v>
      </c>
      <c r="M211" s="129">
        <f t="shared" si="110"/>
        <v>0</v>
      </c>
      <c r="N211" s="129">
        <f t="shared" si="111"/>
        <v>0</v>
      </c>
      <c r="O211" s="135">
        <v>335</v>
      </c>
      <c r="P211" s="136"/>
      <c r="Q211" s="121">
        <v>0.05</v>
      </c>
      <c r="R211" s="129">
        <f t="shared" si="112"/>
        <v>0</v>
      </c>
      <c r="S211" s="129">
        <f t="shared" si="113"/>
        <v>0</v>
      </c>
    </row>
    <row r="212" spans="1:19" s="14" customFormat="1" ht="35.1" customHeight="1">
      <c r="A212" s="213"/>
      <c r="B212" s="213"/>
      <c r="C212" s="39" t="s">
        <v>95</v>
      </c>
      <c r="D212" s="13" t="s">
        <v>8</v>
      </c>
      <c r="E212" s="135">
        <v>7</v>
      </c>
      <c r="F212" s="136"/>
      <c r="G212" s="121">
        <v>0.05</v>
      </c>
      <c r="H212" s="129">
        <f t="shared" si="108"/>
        <v>0</v>
      </c>
      <c r="I212" s="129">
        <f t="shared" si="109"/>
        <v>0</v>
      </c>
      <c r="J212" s="135">
        <v>7</v>
      </c>
      <c r="K212" s="136"/>
      <c r="L212" s="121">
        <v>0.05</v>
      </c>
      <c r="M212" s="129">
        <f t="shared" si="110"/>
        <v>0</v>
      </c>
      <c r="N212" s="129">
        <f t="shared" si="111"/>
        <v>0</v>
      </c>
      <c r="O212" s="135">
        <v>7</v>
      </c>
      <c r="P212" s="136"/>
      <c r="Q212" s="121">
        <v>0.05</v>
      </c>
      <c r="R212" s="129">
        <f t="shared" si="112"/>
        <v>0</v>
      </c>
      <c r="S212" s="129">
        <f t="shared" si="113"/>
        <v>0</v>
      </c>
    </row>
    <row r="213" spans="1:19" s="14" customFormat="1" ht="35.1" customHeight="1">
      <c r="A213" s="213"/>
      <c r="B213" s="213"/>
      <c r="C213" s="39" t="s">
        <v>96</v>
      </c>
      <c r="D213" s="13" t="s">
        <v>22</v>
      </c>
      <c r="E213" s="135">
        <v>1340</v>
      </c>
      <c r="F213" s="136"/>
      <c r="G213" s="121">
        <v>0.05</v>
      </c>
      <c r="H213" s="129">
        <f t="shared" si="108"/>
        <v>0</v>
      </c>
      <c r="I213" s="129">
        <f t="shared" si="109"/>
        <v>0</v>
      </c>
      <c r="J213" s="135">
        <v>1340</v>
      </c>
      <c r="K213" s="136"/>
      <c r="L213" s="121">
        <v>0.05</v>
      </c>
      <c r="M213" s="129">
        <f t="shared" si="110"/>
        <v>0</v>
      </c>
      <c r="N213" s="129">
        <f t="shared" si="111"/>
        <v>0</v>
      </c>
      <c r="O213" s="135">
        <v>1340</v>
      </c>
      <c r="P213" s="136"/>
      <c r="Q213" s="121">
        <v>0.05</v>
      </c>
      <c r="R213" s="129">
        <f t="shared" si="112"/>
        <v>0</v>
      </c>
      <c r="S213" s="129">
        <f t="shared" si="113"/>
        <v>0</v>
      </c>
    </row>
    <row r="214" spans="1:19" ht="30" customHeight="1">
      <c r="A214" s="213"/>
      <c r="B214" s="213"/>
      <c r="C214" s="30" t="s">
        <v>51</v>
      </c>
      <c r="D214" s="25"/>
      <c r="E214" s="94"/>
      <c r="F214" s="130"/>
      <c r="G214" s="132"/>
      <c r="H214" s="133"/>
      <c r="I214" s="133"/>
      <c r="J214" s="94"/>
      <c r="K214" s="130"/>
      <c r="L214" s="132"/>
      <c r="M214" s="133"/>
      <c r="N214" s="133"/>
      <c r="O214" s="94"/>
      <c r="P214" s="130"/>
      <c r="Q214" s="132"/>
      <c r="R214" s="133"/>
      <c r="S214" s="133"/>
    </row>
    <row r="215" spans="1:19" ht="30" customHeight="1">
      <c r="A215" s="213"/>
      <c r="B215" s="213"/>
      <c r="C215" s="42" t="s">
        <v>25</v>
      </c>
      <c r="D215" s="32" t="s">
        <v>26</v>
      </c>
      <c r="E215" s="94">
        <v>21</v>
      </c>
      <c r="F215" s="130"/>
      <c r="G215" s="121">
        <v>0.18</v>
      </c>
      <c r="H215" s="129">
        <f t="shared" ref="H215:H239" si="114">F215*(100%+G215)</f>
        <v>0</v>
      </c>
      <c r="I215" s="129">
        <f t="shared" ref="I215:I239" si="115">E215*H215</f>
        <v>0</v>
      </c>
      <c r="J215" s="94">
        <v>21</v>
      </c>
      <c r="K215" s="130"/>
      <c r="L215" s="121">
        <v>0.18</v>
      </c>
      <c r="M215" s="129">
        <f t="shared" ref="M215:M239" si="116">K215*(100%+L215)</f>
        <v>0</v>
      </c>
      <c r="N215" s="129">
        <f t="shared" ref="N215:N239" si="117">J215*M215</f>
        <v>0</v>
      </c>
      <c r="O215" s="94">
        <v>21</v>
      </c>
      <c r="P215" s="130"/>
      <c r="Q215" s="121">
        <v>0.18</v>
      </c>
      <c r="R215" s="129">
        <f t="shared" ref="R215:R239" si="118">P215*(100%+Q215)</f>
        <v>0</v>
      </c>
      <c r="S215" s="129">
        <f t="shared" ref="S215:S239" si="119">O215*R215</f>
        <v>0</v>
      </c>
    </row>
    <row r="216" spans="1:19" ht="30" customHeight="1">
      <c r="A216" s="213"/>
      <c r="B216" s="213"/>
      <c r="C216" s="42" t="s">
        <v>27</v>
      </c>
      <c r="D216" s="32" t="s">
        <v>26</v>
      </c>
      <c r="E216" s="94">
        <v>21</v>
      </c>
      <c r="F216" s="130"/>
      <c r="G216" s="121">
        <v>0.18</v>
      </c>
      <c r="H216" s="129">
        <f t="shared" si="114"/>
        <v>0</v>
      </c>
      <c r="I216" s="129">
        <f t="shared" si="115"/>
        <v>0</v>
      </c>
      <c r="J216" s="94">
        <v>21</v>
      </c>
      <c r="K216" s="130"/>
      <c r="L216" s="121">
        <v>0.18</v>
      </c>
      <c r="M216" s="129">
        <f t="shared" si="116"/>
        <v>0</v>
      </c>
      <c r="N216" s="129">
        <f t="shared" si="117"/>
        <v>0</v>
      </c>
      <c r="O216" s="94">
        <v>21</v>
      </c>
      <c r="P216" s="130"/>
      <c r="Q216" s="121">
        <v>0.18</v>
      </c>
      <c r="R216" s="129">
        <f t="shared" si="118"/>
        <v>0</v>
      </c>
      <c r="S216" s="129">
        <f t="shared" si="119"/>
        <v>0</v>
      </c>
    </row>
    <row r="217" spans="1:19" ht="30" customHeight="1">
      <c r="A217" s="213"/>
      <c r="B217" s="213"/>
      <c r="C217" s="42" t="s">
        <v>28</v>
      </c>
      <c r="D217" s="32" t="s">
        <v>26</v>
      </c>
      <c r="E217" s="94">
        <v>21</v>
      </c>
      <c r="F217" s="130"/>
      <c r="G217" s="121">
        <v>0.18</v>
      </c>
      <c r="H217" s="129">
        <f t="shared" si="114"/>
        <v>0</v>
      </c>
      <c r="I217" s="129">
        <f t="shared" si="115"/>
        <v>0</v>
      </c>
      <c r="J217" s="94">
        <v>21</v>
      </c>
      <c r="K217" s="130"/>
      <c r="L217" s="121">
        <v>0.18</v>
      </c>
      <c r="M217" s="129">
        <f t="shared" si="116"/>
        <v>0</v>
      </c>
      <c r="N217" s="129">
        <f t="shared" si="117"/>
        <v>0</v>
      </c>
      <c r="O217" s="94">
        <v>21</v>
      </c>
      <c r="P217" s="130"/>
      <c r="Q217" s="121">
        <v>0.18</v>
      </c>
      <c r="R217" s="129">
        <f t="shared" si="118"/>
        <v>0</v>
      </c>
      <c r="S217" s="129">
        <f t="shared" si="119"/>
        <v>0</v>
      </c>
    </row>
    <row r="218" spans="1:19" ht="30" customHeight="1">
      <c r="A218" s="213"/>
      <c r="B218" s="213"/>
      <c r="C218" s="42" t="s">
        <v>25</v>
      </c>
      <c r="D218" s="32" t="s">
        <v>42</v>
      </c>
      <c r="E218" s="94">
        <v>3</v>
      </c>
      <c r="F218" s="130"/>
      <c r="G218" s="121">
        <v>0.18</v>
      </c>
      <c r="H218" s="129">
        <f t="shared" si="114"/>
        <v>0</v>
      </c>
      <c r="I218" s="129">
        <f t="shared" si="115"/>
        <v>0</v>
      </c>
      <c r="J218" s="94">
        <v>3</v>
      </c>
      <c r="K218" s="130"/>
      <c r="L218" s="121">
        <v>0.18</v>
      </c>
      <c r="M218" s="129">
        <f t="shared" si="116"/>
        <v>0</v>
      </c>
      <c r="N218" s="129">
        <f t="shared" si="117"/>
        <v>0</v>
      </c>
      <c r="O218" s="94">
        <v>4</v>
      </c>
      <c r="P218" s="130"/>
      <c r="Q218" s="121">
        <v>0.18</v>
      </c>
      <c r="R218" s="129">
        <f t="shared" si="118"/>
        <v>0</v>
      </c>
      <c r="S218" s="129">
        <f t="shared" si="119"/>
        <v>0</v>
      </c>
    </row>
    <row r="219" spans="1:19" ht="30" customHeight="1">
      <c r="A219" s="213"/>
      <c r="B219" s="213"/>
      <c r="C219" s="42" t="s">
        <v>27</v>
      </c>
      <c r="D219" s="32" t="s">
        <v>42</v>
      </c>
      <c r="E219" s="94">
        <v>6</v>
      </c>
      <c r="F219" s="130"/>
      <c r="G219" s="121">
        <v>0.18</v>
      </c>
      <c r="H219" s="129">
        <f t="shared" si="114"/>
        <v>0</v>
      </c>
      <c r="I219" s="129">
        <f t="shared" si="115"/>
        <v>0</v>
      </c>
      <c r="J219" s="94">
        <v>6</v>
      </c>
      <c r="K219" s="130"/>
      <c r="L219" s="121">
        <v>0.18</v>
      </c>
      <c r="M219" s="129">
        <f t="shared" si="116"/>
        <v>0</v>
      </c>
      <c r="N219" s="129">
        <f t="shared" si="117"/>
        <v>0</v>
      </c>
      <c r="O219" s="94">
        <v>8</v>
      </c>
      <c r="P219" s="130"/>
      <c r="Q219" s="121">
        <v>0.18</v>
      </c>
      <c r="R219" s="129">
        <f t="shared" si="118"/>
        <v>0</v>
      </c>
      <c r="S219" s="129">
        <f t="shared" si="119"/>
        <v>0</v>
      </c>
    </row>
    <row r="220" spans="1:19" ht="30" customHeight="1">
      <c r="A220" s="213"/>
      <c r="B220" s="213"/>
      <c r="C220" s="42" t="s">
        <v>28</v>
      </c>
      <c r="D220" s="32" t="s">
        <v>42</v>
      </c>
      <c r="E220" s="94">
        <v>6</v>
      </c>
      <c r="F220" s="130"/>
      <c r="G220" s="121">
        <v>0.18</v>
      </c>
      <c r="H220" s="129">
        <f t="shared" si="114"/>
        <v>0</v>
      </c>
      <c r="I220" s="129">
        <f t="shared" si="115"/>
        <v>0</v>
      </c>
      <c r="J220" s="94">
        <v>6</v>
      </c>
      <c r="K220" s="130"/>
      <c r="L220" s="121">
        <v>0.18</v>
      </c>
      <c r="M220" s="129">
        <f t="shared" si="116"/>
        <v>0</v>
      </c>
      <c r="N220" s="129">
        <f t="shared" si="117"/>
        <v>0</v>
      </c>
      <c r="O220" s="94">
        <v>8</v>
      </c>
      <c r="P220" s="130"/>
      <c r="Q220" s="121">
        <v>0.18</v>
      </c>
      <c r="R220" s="129">
        <f t="shared" si="118"/>
        <v>0</v>
      </c>
      <c r="S220" s="129">
        <f t="shared" si="119"/>
        <v>0</v>
      </c>
    </row>
    <row r="221" spans="1:19" ht="30" customHeight="1">
      <c r="A221" s="213"/>
      <c r="B221" s="213"/>
      <c r="C221" s="43" t="s">
        <v>101</v>
      </c>
      <c r="D221" s="32" t="s">
        <v>8</v>
      </c>
      <c r="E221" s="94">
        <v>21</v>
      </c>
      <c r="F221" s="130"/>
      <c r="G221" s="121">
        <v>0.18</v>
      </c>
      <c r="H221" s="129">
        <f t="shared" si="114"/>
        <v>0</v>
      </c>
      <c r="I221" s="129">
        <f t="shared" si="115"/>
        <v>0</v>
      </c>
      <c r="J221" s="94">
        <v>21</v>
      </c>
      <c r="K221" s="130"/>
      <c r="L221" s="121">
        <v>0.18</v>
      </c>
      <c r="M221" s="129">
        <f t="shared" si="116"/>
        <v>0</v>
      </c>
      <c r="N221" s="129">
        <f t="shared" si="117"/>
        <v>0</v>
      </c>
      <c r="O221" s="94">
        <v>21</v>
      </c>
      <c r="P221" s="130"/>
      <c r="Q221" s="121">
        <v>0.18</v>
      </c>
      <c r="R221" s="129">
        <f t="shared" si="118"/>
        <v>0</v>
      </c>
      <c r="S221" s="129">
        <f t="shared" si="119"/>
        <v>0</v>
      </c>
    </row>
    <row r="222" spans="1:19" ht="30" customHeight="1">
      <c r="A222" s="213"/>
      <c r="B222" s="213"/>
      <c r="C222" s="43" t="s">
        <v>102</v>
      </c>
      <c r="D222" s="32" t="s">
        <v>8</v>
      </c>
      <c r="E222" s="94">
        <v>14</v>
      </c>
      <c r="F222" s="130"/>
      <c r="G222" s="121">
        <v>0.18</v>
      </c>
      <c r="H222" s="129">
        <f t="shared" si="114"/>
        <v>0</v>
      </c>
      <c r="I222" s="129">
        <f t="shared" si="115"/>
        <v>0</v>
      </c>
      <c r="J222" s="94">
        <v>14</v>
      </c>
      <c r="K222" s="130"/>
      <c r="L222" s="121">
        <v>0.18</v>
      </c>
      <c r="M222" s="129">
        <f t="shared" si="116"/>
        <v>0</v>
      </c>
      <c r="N222" s="129">
        <f t="shared" si="117"/>
        <v>0</v>
      </c>
      <c r="O222" s="94">
        <v>14</v>
      </c>
      <c r="P222" s="130"/>
      <c r="Q222" s="121">
        <v>0.18</v>
      </c>
      <c r="R222" s="129">
        <f t="shared" si="118"/>
        <v>0</v>
      </c>
      <c r="S222" s="129">
        <f t="shared" si="119"/>
        <v>0</v>
      </c>
    </row>
    <row r="223" spans="1:19" ht="30" customHeight="1">
      <c r="A223" s="213"/>
      <c r="B223" s="213"/>
      <c r="C223" s="43" t="s">
        <v>97</v>
      </c>
      <c r="D223" s="32" t="s">
        <v>8</v>
      </c>
      <c r="E223" s="94">
        <v>21</v>
      </c>
      <c r="F223" s="130"/>
      <c r="G223" s="121">
        <v>0.18</v>
      </c>
      <c r="H223" s="129">
        <f t="shared" si="114"/>
        <v>0</v>
      </c>
      <c r="I223" s="129">
        <f t="shared" si="115"/>
        <v>0</v>
      </c>
      <c r="J223" s="94">
        <v>21</v>
      </c>
      <c r="K223" s="130"/>
      <c r="L223" s="121">
        <v>0.18</v>
      </c>
      <c r="M223" s="129">
        <f t="shared" si="116"/>
        <v>0</v>
      </c>
      <c r="N223" s="129">
        <f t="shared" si="117"/>
        <v>0</v>
      </c>
      <c r="O223" s="94">
        <v>21</v>
      </c>
      <c r="P223" s="130"/>
      <c r="Q223" s="121">
        <v>0.18</v>
      </c>
      <c r="R223" s="129">
        <f t="shared" si="118"/>
        <v>0</v>
      </c>
      <c r="S223" s="129">
        <f t="shared" si="119"/>
        <v>0</v>
      </c>
    </row>
    <row r="224" spans="1:19" ht="30" customHeight="1">
      <c r="A224" s="213"/>
      <c r="B224" s="213"/>
      <c r="C224" s="43" t="s">
        <v>98</v>
      </c>
      <c r="D224" s="32" t="s">
        <v>8</v>
      </c>
      <c r="E224" s="94">
        <v>14</v>
      </c>
      <c r="F224" s="130"/>
      <c r="G224" s="121">
        <v>0.18</v>
      </c>
      <c r="H224" s="129">
        <f t="shared" si="114"/>
        <v>0</v>
      </c>
      <c r="I224" s="129">
        <f t="shared" si="115"/>
        <v>0</v>
      </c>
      <c r="J224" s="94">
        <v>14</v>
      </c>
      <c r="K224" s="130"/>
      <c r="L224" s="121">
        <v>0.18</v>
      </c>
      <c r="M224" s="129">
        <f t="shared" si="116"/>
        <v>0</v>
      </c>
      <c r="N224" s="129">
        <f t="shared" si="117"/>
        <v>0</v>
      </c>
      <c r="O224" s="94">
        <v>14</v>
      </c>
      <c r="P224" s="130"/>
      <c r="Q224" s="121">
        <v>0.18</v>
      </c>
      <c r="R224" s="129">
        <f t="shared" si="118"/>
        <v>0</v>
      </c>
      <c r="S224" s="129">
        <f t="shared" si="119"/>
        <v>0</v>
      </c>
    </row>
    <row r="225" spans="1:19" ht="30" customHeight="1">
      <c r="A225" s="213"/>
      <c r="B225" s="213"/>
      <c r="C225" s="43" t="s">
        <v>99</v>
      </c>
      <c r="D225" s="32" t="s">
        <v>8</v>
      </c>
      <c r="E225" s="94">
        <v>21</v>
      </c>
      <c r="F225" s="130"/>
      <c r="G225" s="121">
        <v>0.18</v>
      </c>
      <c r="H225" s="129">
        <f t="shared" si="114"/>
        <v>0</v>
      </c>
      <c r="I225" s="129">
        <f t="shared" si="115"/>
        <v>0</v>
      </c>
      <c r="J225" s="94">
        <v>21</v>
      </c>
      <c r="K225" s="130"/>
      <c r="L225" s="121">
        <v>0.18</v>
      </c>
      <c r="M225" s="129">
        <f t="shared" si="116"/>
        <v>0</v>
      </c>
      <c r="N225" s="129">
        <f t="shared" si="117"/>
        <v>0</v>
      </c>
      <c r="O225" s="94">
        <v>21</v>
      </c>
      <c r="P225" s="130"/>
      <c r="Q225" s="121">
        <v>0.18</v>
      </c>
      <c r="R225" s="129">
        <f t="shared" si="118"/>
        <v>0</v>
      </c>
      <c r="S225" s="129">
        <f t="shared" si="119"/>
        <v>0</v>
      </c>
    </row>
    <row r="226" spans="1:19" ht="30" customHeight="1">
      <c r="A226" s="213"/>
      <c r="B226" s="213"/>
      <c r="C226" s="43" t="s">
        <v>100</v>
      </c>
      <c r="D226" s="32" t="s">
        <v>8</v>
      </c>
      <c r="E226" s="94">
        <v>14</v>
      </c>
      <c r="F226" s="130"/>
      <c r="G226" s="121">
        <v>0.18</v>
      </c>
      <c r="H226" s="129">
        <f t="shared" si="114"/>
        <v>0</v>
      </c>
      <c r="I226" s="129">
        <f t="shared" si="115"/>
        <v>0</v>
      </c>
      <c r="J226" s="94">
        <v>14</v>
      </c>
      <c r="K226" s="130"/>
      <c r="L226" s="121">
        <v>0.18</v>
      </c>
      <c r="M226" s="129">
        <f t="shared" si="116"/>
        <v>0</v>
      </c>
      <c r="N226" s="129">
        <f t="shared" si="117"/>
        <v>0</v>
      </c>
      <c r="O226" s="94">
        <v>14</v>
      </c>
      <c r="P226" s="130"/>
      <c r="Q226" s="121">
        <v>0.18</v>
      </c>
      <c r="R226" s="129">
        <f t="shared" si="118"/>
        <v>0</v>
      </c>
      <c r="S226" s="129">
        <f t="shared" si="119"/>
        <v>0</v>
      </c>
    </row>
    <row r="227" spans="1:19" ht="30" customHeight="1">
      <c r="A227" s="213"/>
      <c r="B227" s="213"/>
      <c r="C227" s="43" t="s">
        <v>103</v>
      </c>
      <c r="D227" s="32" t="s">
        <v>8</v>
      </c>
      <c r="E227" s="94">
        <v>21</v>
      </c>
      <c r="F227" s="130"/>
      <c r="G227" s="121">
        <v>0.18</v>
      </c>
      <c r="H227" s="129">
        <f t="shared" si="114"/>
        <v>0</v>
      </c>
      <c r="I227" s="129">
        <f t="shared" si="115"/>
        <v>0</v>
      </c>
      <c r="J227" s="94">
        <v>21</v>
      </c>
      <c r="K227" s="130"/>
      <c r="L227" s="121">
        <v>0.18</v>
      </c>
      <c r="M227" s="129">
        <f t="shared" si="116"/>
        <v>0</v>
      </c>
      <c r="N227" s="129">
        <f t="shared" si="117"/>
        <v>0</v>
      </c>
      <c r="O227" s="94">
        <v>21</v>
      </c>
      <c r="P227" s="130"/>
      <c r="Q227" s="121">
        <v>0.18</v>
      </c>
      <c r="R227" s="129">
        <f t="shared" si="118"/>
        <v>0</v>
      </c>
      <c r="S227" s="129">
        <f t="shared" si="119"/>
        <v>0</v>
      </c>
    </row>
    <row r="228" spans="1:19" ht="30" customHeight="1">
      <c r="A228" s="213"/>
      <c r="B228" s="213"/>
      <c r="C228" s="43" t="s">
        <v>104</v>
      </c>
      <c r="D228" s="32" t="s">
        <v>8</v>
      </c>
      <c r="E228" s="94">
        <v>14</v>
      </c>
      <c r="F228" s="130"/>
      <c r="G228" s="121">
        <v>0.18</v>
      </c>
      <c r="H228" s="129">
        <f t="shared" si="114"/>
        <v>0</v>
      </c>
      <c r="I228" s="129">
        <f t="shared" si="115"/>
        <v>0</v>
      </c>
      <c r="J228" s="94">
        <v>14</v>
      </c>
      <c r="K228" s="130"/>
      <c r="L228" s="121">
        <v>0.18</v>
      </c>
      <c r="M228" s="129">
        <f t="shared" si="116"/>
        <v>0</v>
      </c>
      <c r="N228" s="129">
        <f t="shared" si="117"/>
        <v>0</v>
      </c>
      <c r="O228" s="94">
        <v>14</v>
      </c>
      <c r="P228" s="130"/>
      <c r="Q228" s="121">
        <v>0.18</v>
      </c>
      <c r="R228" s="129">
        <f t="shared" si="118"/>
        <v>0</v>
      </c>
      <c r="S228" s="129">
        <f t="shared" si="119"/>
        <v>0</v>
      </c>
    </row>
    <row r="229" spans="1:19" ht="30" customHeight="1">
      <c r="A229" s="213"/>
      <c r="B229" s="213"/>
      <c r="C229" s="43" t="s">
        <v>29</v>
      </c>
      <c r="D229" s="32" t="s">
        <v>8</v>
      </c>
      <c r="E229" s="94">
        <v>1</v>
      </c>
      <c r="F229" s="130"/>
      <c r="G229" s="121">
        <v>0.18</v>
      </c>
      <c r="H229" s="129">
        <f t="shared" si="114"/>
        <v>0</v>
      </c>
      <c r="I229" s="129">
        <f t="shared" si="115"/>
        <v>0</v>
      </c>
      <c r="J229" s="94">
        <v>1</v>
      </c>
      <c r="K229" s="130"/>
      <c r="L229" s="121">
        <v>0.18</v>
      </c>
      <c r="M229" s="129">
        <f t="shared" si="116"/>
        <v>0</v>
      </c>
      <c r="N229" s="129">
        <f t="shared" si="117"/>
        <v>0</v>
      </c>
      <c r="O229" s="94">
        <v>1</v>
      </c>
      <c r="P229" s="130"/>
      <c r="Q229" s="121">
        <v>0.18</v>
      </c>
      <c r="R229" s="129">
        <f t="shared" si="118"/>
        <v>0</v>
      </c>
      <c r="S229" s="129">
        <f t="shared" si="119"/>
        <v>0</v>
      </c>
    </row>
    <row r="230" spans="1:19" ht="30" customHeight="1">
      <c r="A230" s="213"/>
      <c r="B230" s="213"/>
      <c r="C230" s="43" t="s">
        <v>30</v>
      </c>
      <c r="D230" s="32" t="s">
        <v>8</v>
      </c>
      <c r="E230" s="94">
        <v>1</v>
      </c>
      <c r="F230" s="130"/>
      <c r="G230" s="121">
        <v>0.18</v>
      </c>
      <c r="H230" s="129">
        <f t="shared" si="114"/>
        <v>0</v>
      </c>
      <c r="I230" s="129">
        <f t="shared" si="115"/>
        <v>0</v>
      </c>
      <c r="J230" s="94">
        <v>1</v>
      </c>
      <c r="K230" s="130"/>
      <c r="L230" s="121">
        <v>0.18</v>
      </c>
      <c r="M230" s="129">
        <f t="shared" si="116"/>
        <v>0</v>
      </c>
      <c r="N230" s="129">
        <f t="shared" si="117"/>
        <v>0</v>
      </c>
      <c r="O230" s="94">
        <v>1</v>
      </c>
      <c r="P230" s="130"/>
      <c r="Q230" s="121">
        <v>0.18</v>
      </c>
      <c r="R230" s="129">
        <f t="shared" si="118"/>
        <v>0</v>
      </c>
      <c r="S230" s="129">
        <f t="shared" si="119"/>
        <v>0</v>
      </c>
    </row>
    <row r="231" spans="1:19" ht="30" customHeight="1">
      <c r="A231" s="213"/>
      <c r="B231" s="213"/>
      <c r="C231" s="43" t="s">
        <v>31</v>
      </c>
      <c r="D231" s="32" t="s">
        <v>8</v>
      </c>
      <c r="E231" s="94">
        <v>1</v>
      </c>
      <c r="F231" s="130"/>
      <c r="G231" s="121">
        <v>0.18</v>
      </c>
      <c r="H231" s="129">
        <f t="shared" si="114"/>
        <v>0</v>
      </c>
      <c r="I231" s="129">
        <f t="shared" si="115"/>
        <v>0</v>
      </c>
      <c r="J231" s="94">
        <v>1</v>
      </c>
      <c r="K231" s="130"/>
      <c r="L231" s="121">
        <v>0.18</v>
      </c>
      <c r="M231" s="129">
        <f t="shared" si="116"/>
        <v>0</v>
      </c>
      <c r="N231" s="129">
        <f t="shared" si="117"/>
        <v>0</v>
      </c>
      <c r="O231" s="94">
        <v>1</v>
      </c>
      <c r="P231" s="130"/>
      <c r="Q231" s="121">
        <v>0.18</v>
      </c>
      <c r="R231" s="129">
        <f t="shared" si="118"/>
        <v>0</v>
      </c>
      <c r="S231" s="129">
        <f t="shared" si="119"/>
        <v>0</v>
      </c>
    </row>
    <row r="232" spans="1:19" ht="30" customHeight="1">
      <c r="A232" s="213"/>
      <c r="B232" s="213"/>
      <c r="C232" s="43" t="s">
        <v>40</v>
      </c>
      <c r="D232" s="32" t="s">
        <v>8</v>
      </c>
      <c r="E232" s="94">
        <v>1</v>
      </c>
      <c r="F232" s="130"/>
      <c r="G232" s="121">
        <v>0.18</v>
      </c>
      <c r="H232" s="129">
        <f t="shared" si="114"/>
        <v>0</v>
      </c>
      <c r="I232" s="129">
        <f t="shared" si="115"/>
        <v>0</v>
      </c>
      <c r="J232" s="94">
        <v>1</v>
      </c>
      <c r="K232" s="130"/>
      <c r="L232" s="121">
        <v>0.18</v>
      </c>
      <c r="M232" s="129">
        <f t="shared" si="116"/>
        <v>0</v>
      </c>
      <c r="N232" s="129">
        <f t="shared" si="117"/>
        <v>0</v>
      </c>
      <c r="O232" s="94">
        <v>1</v>
      </c>
      <c r="P232" s="130"/>
      <c r="Q232" s="121">
        <v>0.18</v>
      </c>
      <c r="R232" s="129">
        <f t="shared" si="118"/>
        <v>0</v>
      </c>
      <c r="S232" s="129">
        <f t="shared" si="119"/>
        <v>0</v>
      </c>
    </row>
    <row r="233" spans="1:19" ht="30" customHeight="1">
      <c r="A233" s="213"/>
      <c r="B233" s="213"/>
      <c r="C233" s="43" t="s">
        <v>41</v>
      </c>
      <c r="D233" s="32" t="s">
        <v>8</v>
      </c>
      <c r="E233" s="94">
        <v>1</v>
      </c>
      <c r="F233" s="130"/>
      <c r="G233" s="121">
        <v>0.18</v>
      </c>
      <c r="H233" s="129">
        <f t="shared" si="114"/>
        <v>0</v>
      </c>
      <c r="I233" s="129">
        <f t="shared" si="115"/>
        <v>0</v>
      </c>
      <c r="J233" s="94">
        <v>1</v>
      </c>
      <c r="K233" s="130"/>
      <c r="L233" s="121">
        <v>0.18</v>
      </c>
      <c r="M233" s="129">
        <f t="shared" si="116"/>
        <v>0</v>
      </c>
      <c r="N233" s="129">
        <f t="shared" si="117"/>
        <v>0</v>
      </c>
      <c r="O233" s="94">
        <v>1</v>
      </c>
      <c r="P233" s="130"/>
      <c r="Q233" s="121">
        <v>0.18</v>
      </c>
      <c r="R233" s="129">
        <f t="shared" si="118"/>
        <v>0</v>
      </c>
      <c r="S233" s="129">
        <f t="shared" si="119"/>
        <v>0</v>
      </c>
    </row>
    <row r="234" spans="1:19" ht="48.75" customHeight="1">
      <c r="A234" s="213"/>
      <c r="B234" s="213"/>
      <c r="C234" s="43" t="s">
        <v>105</v>
      </c>
      <c r="D234" s="32" t="s">
        <v>4</v>
      </c>
      <c r="E234" s="94">
        <v>1</v>
      </c>
      <c r="F234" s="130"/>
      <c r="G234" s="121">
        <v>0.18</v>
      </c>
      <c r="H234" s="129">
        <f t="shared" si="114"/>
        <v>0</v>
      </c>
      <c r="I234" s="129">
        <f t="shared" si="115"/>
        <v>0</v>
      </c>
      <c r="J234" s="94">
        <v>1</v>
      </c>
      <c r="K234" s="130"/>
      <c r="L234" s="121">
        <v>0.18</v>
      </c>
      <c r="M234" s="129">
        <f t="shared" si="116"/>
        <v>0</v>
      </c>
      <c r="N234" s="129">
        <f t="shared" si="117"/>
        <v>0</v>
      </c>
      <c r="O234" s="94">
        <v>1</v>
      </c>
      <c r="P234" s="130"/>
      <c r="Q234" s="121">
        <v>0.18</v>
      </c>
      <c r="R234" s="129">
        <f t="shared" si="118"/>
        <v>0</v>
      </c>
      <c r="S234" s="129">
        <f t="shared" si="119"/>
        <v>0</v>
      </c>
    </row>
    <row r="235" spans="1:19" ht="46.5" customHeight="1">
      <c r="A235" s="213"/>
      <c r="B235" s="213"/>
      <c r="C235" s="43" t="s">
        <v>106</v>
      </c>
      <c r="D235" s="32" t="s">
        <v>4</v>
      </c>
      <c r="E235" s="94">
        <v>1</v>
      </c>
      <c r="F235" s="130"/>
      <c r="G235" s="121">
        <v>0.18</v>
      </c>
      <c r="H235" s="129">
        <f t="shared" si="114"/>
        <v>0</v>
      </c>
      <c r="I235" s="129">
        <f t="shared" si="115"/>
        <v>0</v>
      </c>
      <c r="J235" s="94">
        <v>1</v>
      </c>
      <c r="K235" s="130"/>
      <c r="L235" s="121">
        <v>0.18</v>
      </c>
      <c r="M235" s="129">
        <f t="shared" si="116"/>
        <v>0</v>
      </c>
      <c r="N235" s="129">
        <f t="shared" si="117"/>
        <v>0</v>
      </c>
      <c r="O235" s="94">
        <v>1</v>
      </c>
      <c r="P235" s="130"/>
      <c r="Q235" s="121">
        <v>0.18</v>
      </c>
      <c r="R235" s="129">
        <f t="shared" si="118"/>
        <v>0</v>
      </c>
      <c r="S235" s="129">
        <f t="shared" si="119"/>
        <v>0</v>
      </c>
    </row>
    <row r="236" spans="1:19" ht="44.25" customHeight="1">
      <c r="A236" s="213"/>
      <c r="B236" s="213"/>
      <c r="C236" s="43" t="s">
        <v>107</v>
      </c>
      <c r="D236" s="32" t="s">
        <v>4</v>
      </c>
      <c r="E236" s="94">
        <v>1</v>
      </c>
      <c r="F236" s="130"/>
      <c r="G236" s="121">
        <v>0.18</v>
      </c>
      <c r="H236" s="129">
        <f t="shared" si="114"/>
        <v>0</v>
      </c>
      <c r="I236" s="129">
        <f t="shared" si="115"/>
        <v>0</v>
      </c>
      <c r="J236" s="94">
        <v>1</v>
      </c>
      <c r="K236" s="130"/>
      <c r="L236" s="121">
        <v>0.18</v>
      </c>
      <c r="M236" s="129">
        <f t="shared" si="116"/>
        <v>0</v>
      </c>
      <c r="N236" s="129">
        <f t="shared" si="117"/>
        <v>0</v>
      </c>
      <c r="O236" s="94">
        <v>1</v>
      </c>
      <c r="P236" s="130"/>
      <c r="Q236" s="121">
        <v>0.18</v>
      </c>
      <c r="R236" s="129">
        <f t="shared" si="118"/>
        <v>0</v>
      </c>
      <c r="S236" s="129">
        <f t="shared" si="119"/>
        <v>0</v>
      </c>
    </row>
    <row r="237" spans="1:19" ht="30" customHeight="1">
      <c r="A237" s="213"/>
      <c r="B237" s="213"/>
      <c r="C237" s="43" t="s">
        <v>108</v>
      </c>
      <c r="D237" s="32" t="s">
        <v>4</v>
      </c>
      <c r="E237" s="94">
        <v>4</v>
      </c>
      <c r="F237" s="130"/>
      <c r="G237" s="121">
        <v>0.18</v>
      </c>
      <c r="H237" s="129">
        <f t="shared" si="114"/>
        <v>0</v>
      </c>
      <c r="I237" s="129">
        <f t="shared" si="115"/>
        <v>0</v>
      </c>
      <c r="J237" s="94">
        <v>4</v>
      </c>
      <c r="K237" s="130"/>
      <c r="L237" s="121">
        <v>0.18</v>
      </c>
      <c r="M237" s="129">
        <f t="shared" si="116"/>
        <v>0</v>
      </c>
      <c r="N237" s="129">
        <f t="shared" si="117"/>
        <v>0</v>
      </c>
      <c r="O237" s="94">
        <v>4</v>
      </c>
      <c r="P237" s="130"/>
      <c r="Q237" s="121">
        <v>0.18</v>
      </c>
      <c r="R237" s="129">
        <f t="shared" si="118"/>
        <v>0</v>
      </c>
      <c r="S237" s="129">
        <f t="shared" si="119"/>
        <v>0</v>
      </c>
    </row>
    <row r="238" spans="1:19" ht="30" customHeight="1">
      <c r="A238" s="213"/>
      <c r="B238" s="213"/>
      <c r="C238" s="43" t="s">
        <v>109</v>
      </c>
      <c r="D238" s="32" t="s">
        <v>94</v>
      </c>
      <c r="E238" s="94">
        <v>134</v>
      </c>
      <c r="F238" s="130"/>
      <c r="G238" s="121">
        <v>0.18</v>
      </c>
      <c r="H238" s="129">
        <f t="shared" si="114"/>
        <v>0</v>
      </c>
      <c r="I238" s="129">
        <f t="shared" si="115"/>
        <v>0</v>
      </c>
      <c r="J238" s="94">
        <v>134</v>
      </c>
      <c r="K238" s="130"/>
      <c r="L238" s="121">
        <v>0.18</v>
      </c>
      <c r="M238" s="129">
        <f t="shared" si="116"/>
        <v>0</v>
      </c>
      <c r="N238" s="129">
        <f t="shared" si="117"/>
        <v>0</v>
      </c>
      <c r="O238" s="94">
        <v>134</v>
      </c>
      <c r="P238" s="130"/>
      <c r="Q238" s="121">
        <v>0.18</v>
      </c>
      <c r="R238" s="129">
        <f t="shared" si="118"/>
        <v>0</v>
      </c>
      <c r="S238" s="129">
        <f t="shared" si="119"/>
        <v>0</v>
      </c>
    </row>
    <row r="239" spans="1:19" ht="30" customHeight="1">
      <c r="A239" s="213"/>
      <c r="B239" s="213"/>
      <c r="C239" s="43" t="s">
        <v>110</v>
      </c>
      <c r="D239" s="32" t="s">
        <v>94</v>
      </c>
      <c r="E239" s="94">
        <v>67</v>
      </c>
      <c r="F239" s="130"/>
      <c r="G239" s="121">
        <v>0.18</v>
      </c>
      <c r="H239" s="129">
        <f t="shared" si="114"/>
        <v>0</v>
      </c>
      <c r="I239" s="129">
        <f t="shared" si="115"/>
        <v>0</v>
      </c>
      <c r="J239" s="94">
        <v>67</v>
      </c>
      <c r="K239" s="130"/>
      <c r="L239" s="121">
        <v>0.18</v>
      </c>
      <c r="M239" s="129">
        <f t="shared" si="116"/>
        <v>0</v>
      </c>
      <c r="N239" s="129">
        <f t="shared" si="117"/>
        <v>0</v>
      </c>
      <c r="O239" s="94">
        <v>67</v>
      </c>
      <c r="P239" s="130"/>
      <c r="Q239" s="121">
        <v>0.18</v>
      </c>
      <c r="R239" s="129">
        <f t="shared" si="118"/>
        <v>0</v>
      </c>
      <c r="S239" s="129">
        <f t="shared" si="119"/>
        <v>0</v>
      </c>
    </row>
    <row r="240" spans="1:19" ht="30" customHeight="1">
      <c r="A240" s="213"/>
      <c r="B240" s="213"/>
      <c r="C240" s="30" t="s">
        <v>32</v>
      </c>
      <c r="D240" s="25"/>
      <c r="E240" s="94"/>
      <c r="F240" s="130"/>
      <c r="G240" s="132"/>
      <c r="H240" s="133"/>
      <c r="I240" s="133"/>
      <c r="J240" s="94"/>
      <c r="K240" s="130"/>
      <c r="L240" s="132"/>
      <c r="M240" s="133"/>
      <c r="N240" s="133"/>
      <c r="O240" s="94"/>
      <c r="P240" s="130"/>
      <c r="Q240" s="132"/>
      <c r="R240" s="133"/>
      <c r="S240" s="133"/>
    </row>
    <row r="241" spans="1:19" ht="30" customHeight="1">
      <c r="A241" s="213"/>
      <c r="B241" s="213"/>
      <c r="C241" s="44" t="s">
        <v>125</v>
      </c>
      <c r="D241" s="25" t="s">
        <v>11</v>
      </c>
      <c r="E241" s="94">
        <v>7</v>
      </c>
      <c r="F241" s="130"/>
      <c r="G241" s="121">
        <v>0.18</v>
      </c>
      <c r="H241" s="129">
        <f t="shared" ref="H241:H244" si="120">F241*(100%+G241)</f>
        <v>0</v>
      </c>
      <c r="I241" s="129">
        <f t="shared" ref="I241:I244" si="121">E241*H241</f>
        <v>0</v>
      </c>
      <c r="J241" s="94">
        <v>7</v>
      </c>
      <c r="K241" s="130"/>
      <c r="L241" s="121">
        <v>0.18</v>
      </c>
      <c r="M241" s="129">
        <f t="shared" ref="M241:M244" si="122">K241*(100%+L241)</f>
        <v>0</v>
      </c>
      <c r="N241" s="129">
        <f t="shared" ref="N241:N244" si="123">J241*M241</f>
        <v>0</v>
      </c>
      <c r="O241" s="94">
        <v>7</v>
      </c>
      <c r="P241" s="130"/>
      <c r="Q241" s="121">
        <v>0.18</v>
      </c>
      <c r="R241" s="129">
        <f t="shared" ref="R241:R244" si="124">P241*(100%+Q241)</f>
        <v>0</v>
      </c>
      <c r="S241" s="129">
        <f t="shared" ref="S241:S244" si="125">O241*R241</f>
        <v>0</v>
      </c>
    </row>
    <row r="242" spans="1:19" ht="30" customHeight="1">
      <c r="A242" s="213"/>
      <c r="B242" s="213"/>
      <c r="C242" s="45" t="s">
        <v>126</v>
      </c>
      <c r="D242" s="25" t="s">
        <v>13</v>
      </c>
      <c r="E242" s="94">
        <v>4</v>
      </c>
      <c r="F242" s="130"/>
      <c r="G242" s="121">
        <v>0.18</v>
      </c>
      <c r="H242" s="129">
        <f t="shared" si="120"/>
        <v>0</v>
      </c>
      <c r="I242" s="129">
        <f t="shared" si="121"/>
        <v>0</v>
      </c>
      <c r="J242" s="94">
        <v>4</v>
      </c>
      <c r="K242" s="130"/>
      <c r="L242" s="121">
        <v>0.18</v>
      </c>
      <c r="M242" s="129">
        <f t="shared" si="122"/>
        <v>0</v>
      </c>
      <c r="N242" s="129">
        <f t="shared" si="123"/>
        <v>0</v>
      </c>
      <c r="O242" s="94">
        <v>4</v>
      </c>
      <c r="P242" s="130"/>
      <c r="Q242" s="121">
        <v>0.18</v>
      </c>
      <c r="R242" s="129">
        <f t="shared" si="124"/>
        <v>0</v>
      </c>
      <c r="S242" s="129">
        <f t="shared" si="125"/>
        <v>0</v>
      </c>
    </row>
    <row r="243" spans="1:19" ht="79.5" customHeight="1">
      <c r="A243" s="213"/>
      <c r="B243" s="213"/>
      <c r="C243" s="44" t="s">
        <v>111</v>
      </c>
      <c r="D243" s="25" t="s">
        <v>113</v>
      </c>
      <c r="E243" s="147">
        <v>18</v>
      </c>
      <c r="F243" s="130"/>
      <c r="G243" s="121">
        <v>0.18</v>
      </c>
      <c r="H243" s="129">
        <f t="shared" si="120"/>
        <v>0</v>
      </c>
      <c r="I243" s="129">
        <f t="shared" si="121"/>
        <v>0</v>
      </c>
      <c r="J243" s="147">
        <v>5</v>
      </c>
      <c r="K243" s="130"/>
      <c r="L243" s="121">
        <v>0.18</v>
      </c>
      <c r="M243" s="129">
        <f t="shared" si="122"/>
        <v>0</v>
      </c>
      <c r="N243" s="129">
        <f t="shared" si="123"/>
        <v>0</v>
      </c>
      <c r="O243" s="147">
        <v>30</v>
      </c>
      <c r="P243" s="130"/>
      <c r="Q243" s="121">
        <v>0.18</v>
      </c>
      <c r="R243" s="129">
        <f t="shared" si="124"/>
        <v>0</v>
      </c>
      <c r="S243" s="129">
        <f t="shared" si="125"/>
        <v>0</v>
      </c>
    </row>
    <row r="244" spans="1:19" ht="96.75" customHeight="1">
      <c r="A244" s="213"/>
      <c r="B244" s="213"/>
      <c r="C244" s="44" t="s">
        <v>112</v>
      </c>
      <c r="D244" s="25" t="s">
        <v>113</v>
      </c>
      <c r="E244" s="94">
        <v>18</v>
      </c>
      <c r="F244" s="130"/>
      <c r="G244" s="121">
        <v>0.18</v>
      </c>
      <c r="H244" s="129">
        <f t="shared" si="120"/>
        <v>0</v>
      </c>
      <c r="I244" s="129">
        <f t="shared" si="121"/>
        <v>0</v>
      </c>
      <c r="J244" s="94">
        <v>5</v>
      </c>
      <c r="K244" s="130"/>
      <c r="L244" s="121">
        <v>0.18</v>
      </c>
      <c r="M244" s="129">
        <f t="shared" si="122"/>
        <v>0</v>
      </c>
      <c r="N244" s="129">
        <f t="shared" si="123"/>
        <v>0</v>
      </c>
      <c r="O244" s="94">
        <v>30</v>
      </c>
      <c r="P244" s="130"/>
      <c r="Q244" s="121">
        <v>0.18</v>
      </c>
      <c r="R244" s="129">
        <f t="shared" si="124"/>
        <v>0</v>
      </c>
      <c r="S244" s="129">
        <f t="shared" si="125"/>
        <v>0</v>
      </c>
    </row>
    <row r="245" spans="1:19" ht="30" customHeight="1">
      <c r="A245" s="214"/>
      <c r="B245" s="214"/>
      <c r="C245" s="62" t="s">
        <v>66</v>
      </c>
      <c r="D245" s="59"/>
      <c r="E245" s="209">
        <f>SUM(I177:I244)</f>
        <v>0</v>
      </c>
      <c r="F245" s="210"/>
      <c r="G245" s="210"/>
      <c r="H245" s="210"/>
      <c r="I245" s="210"/>
      <c r="J245" s="209">
        <f>SUM(N177:N244)</f>
        <v>0</v>
      </c>
      <c r="K245" s="210"/>
      <c r="L245" s="210"/>
      <c r="M245" s="210"/>
      <c r="N245" s="210"/>
      <c r="O245" s="209">
        <f>SUM(S177:S244)</f>
        <v>0</v>
      </c>
      <c r="P245" s="210"/>
      <c r="Q245" s="210"/>
      <c r="R245" s="210"/>
      <c r="S245" s="210"/>
    </row>
    <row r="246" spans="1:19" ht="29.45" customHeight="1">
      <c r="A246" s="21"/>
      <c r="B246" s="21"/>
      <c r="C246" s="61" t="s">
        <v>68</v>
      </c>
      <c r="D246" s="63"/>
      <c r="E246" s="195">
        <f>E7+E50+E97+E176</f>
        <v>0</v>
      </c>
      <c r="F246" s="195"/>
      <c r="G246" s="195"/>
      <c r="H246" s="195"/>
      <c r="I246" s="195"/>
      <c r="J246" s="230">
        <f>J7+J50+J97+J176</f>
        <v>0</v>
      </c>
      <c r="K246" s="230"/>
      <c r="L246" s="230"/>
      <c r="M246" s="230"/>
      <c r="N246" s="230"/>
      <c r="O246" s="230">
        <f>O7+O50+O97+O176</f>
        <v>0</v>
      </c>
      <c r="P246" s="230"/>
      <c r="Q246" s="230"/>
      <c r="R246" s="230"/>
      <c r="S246" s="230"/>
    </row>
    <row r="247" spans="1:19" ht="30" customHeight="1">
      <c r="A247" s="21"/>
      <c r="B247" s="56"/>
      <c r="C247" s="64" t="s">
        <v>67</v>
      </c>
      <c r="D247" s="65"/>
      <c r="E247" s="222">
        <f>E245+E166+E87+E44</f>
        <v>0</v>
      </c>
      <c r="F247" s="223"/>
      <c r="G247" s="223"/>
      <c r="H247" s="223"/>
      <c r="I247" s="224"/>
      <c r="J247" s="222">
        <f>J245+J166+J87+J44</f>
        <v>0</v>
      </c>
      <c r="K247" s="223"/>
      <c r="L247" s="223"/>
      <c r="M247" s="223"/>
      <c r="N247" s="224"/>
      <c r="O247" s="222">
        <f>O245+O166+O87+O44</f>
        <v>0</v>
      </c>
      <c r="P247" s="223"/>
      <c r="Q247" s="223"/>
      <c r="R247" s="223"/>
      <c r="S247" s="224"/>
    </row>
    <row r="249" spans="1:19" ht="15">
      <c r="C249" s="155" t="s">
        <v>168</v>
      </c>
    </row>
    <row r="250" spans="1:19">
      <c r="C250" s="156"/>
    </row>
    <row r="251" spans="1:19">
      <c r="C251" s="157" t="s">
        <v>169</v>
      </c>
    </row>
    <row r="252" spans="1:19">
      <c r="C252" s="156"/>
    </row>
    <row r="253" spans="1:19" ht="28.5">
      <c r="C253" s="157" t="s">
        <v>170</v>
      </c>
    </row>
    <row r="254" spans="1:19">
      <c r="C254" s="156"/>
    </row>
    <row r="255" spans="1:19" ht="28.5">
      <c r="C255" s="157" t="s">
        <v>171</v>
      </c>
    </row>
    <row r="256" spans="1:19">
      <c r="C256" s="156"/>
    </row>
    <row r="257" spans="3:3" ht="28.5">
      <c r="C257" s="157" t="s">
        <v>172</v>
      </c>
    </row>
    <row r="258" spans="3:3">
      <c r="C258" s="156"/>
    </row>
    <row r="259" spans="3:3" ht="28.5">
      <c r="C259" s="157" t="s">
        <v>173</v>
      </c>
    </row>
    <row r="260" spans="3:3">
      <c r="C260" s="156"/>
    </row>
    <row r="261" spans="3:3" ht="28.5">
      <c r="C261" s="157" t="s">
        <v>174</v>
      </c>
    </row>
    <row r="262" spans="3:3">
      <c r="C262" s="156"/>
    </row>
    <row r="263" spans="3:3">
      <c r="C263" s="158" t="s">
        <v>175</v>
      </c>
    </row>
    <row r="264" spans="3:3">
      <c r="C264" s="156"/>
    </row>
    <row r="265" spans="3:3" ht="15">
      <c r="C265" s="159" t="s">
        <v>176</v>
      </c>
    </row>
    <row r="266" spans="3:3">
      <c r="C266" s="160"/>
    </row>
    <row r="267" spans="3:3" ht="72.75">
      <c r="C267" s="161" t="s">
        <v>177</v>
      </c>
    </row>
    <row r="268" spans="3:3">
      <c r="C268" s="162"/>
    </row>
    <row r="269" spans="3:3" ht="171.75">
      <c r="C269" s="162" t="s">
        <v>178</v>
      </c>
    </row>
    <row r="270" spans="3:3">
      <c r="C270" s="162"/>
    </row>
    <row r="271" spans="3:3">
      <c r="C271" s="163" t="s">
        <v>179</v>
      </c>
    </row>
    <row r="272" spans="3:3">
      <c r="C272" s="163"/>
    </row>
    <row r="273" spans="3:3" ht="28.5">
      <c r="C273" s="163" t="s">
        <v>180</v>
      </c>
    </row>
    <row r="274" spans="3:3">
      <c r="C274" s="163"/>
    </row>
    <row r="275" spans="3:3">
      <c r="C275" s="163" t="s">
        <v>181</v>
      </c>
    </row>
    <row r="276" spans="3:3">
      <c r="C276" s="163"/>
    </row>
    <row r="277" spans="3:3">
      <c r="C277" s="163" t="s">
        <v>182</v>
      </c>
    </row>
    <row r="278" spans="3:3">
      <c r="C278" s="163" t="s">
        <v>183</v>
      </c>
    </row>
    <row r="279" spans="3:3" ht="42.75">
      <c r="C279" s="163" t="s">
        <v>184</v>
      </c>
    </row>
    <row r="280" spans="3:3">
      <c r="C280" s="163" t="s">
        <v>185</v>
      </c>
    </row>
  </sheetData>
  <autoFilter ref="A2:S247" xr:uid="{5AEBB83F-281B-4ABB-9749-8A93863D3E32}"/>
  <mergeCells count="46">
    <mergeCell ref="D1:D2"/>
    <mergeCell ref="E1:I1"/>
    <mergeCell ref="J1:N1"/>
    <mergeCell ref="O1:S1"/>
    <mergeCell ref="A3:A7"/>
    <mergeCell ref="B3:B44"/>
    <mergeCell ref="E7:I7"/>
    <mergeCell ref="J7:N7"/>
    <mergeCell ref="O7:S7"/>
    <mergeCell ref="A8:A44"/>
    <mergeCell ref="E44:I44"/>
    <mergeCell ref="J44:N44"/>
    <mergeCell ref="O44:S44"/>
    <mergeCell ref="A46:A50"/>
    <mergeCell ref="B46:B87"/>
    <mergeCell ref="E50:I50"/>
    <mergeCell ref="J50:N50"/>
    <mergeCell ref="O50:S50"/>
    <mergeCell ref="A51:A87"/>
    <mergeCell ref="E87:I87"/>
    <mergeCell ref="J87:N87"/>
    <mergeCell ref="O87:S87"/>
    <mergeCell ref="A89:A97"/>
    <mergeCell ref="B89:B166"/>
    <mergeCell ref="E97:I97"/>
    <mergeCell ref="J97:N97"/>
    <mergeCell ref="O97:S97"/>
    <mergeCell ref="A98:A166"/>
    <mergeCell ref="E166:I166"/>
    <mergeCell ref="J166:N166"/>
    <mergeCell ref="O166:S166"/>
    <mergeCell ref="A168:A176"/>
    <mergeCell ref="B168:B245"/>
    <mergeCell ref="E176:I176"/>
    <mergeCell ref="J176:N176"/>
    <mergeCell ref="O176:S176"/>
    <mergeCell ref="A177:A245"/>
    <mergeCell ref="E245:I245"/>
    <mergeCell ref="J245:N245"/>
    <mergeCell ref="O245:S245"/>
    <mergeCell ref="E246:I246"/>
    <mergeCell ref="J246:N246"/>
    <mergeCell ref="O246:S246"/>
    <mergeCell ref="E247:I247"/>
    <mergeCell ref="J247:N247"/>
    <mergeCell ref="O247:S24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7DDDB-2946-4B78-BAE2-00867B974FD1}">
  <dimension ref="A1:S280"/>
  <sheetViews>
    <sheetView zoomScale="70" zoomScaleNormal="25" workbookViewId="0">
      <pane xSplit="1" ySplit="1" topLeftCell="H235" activePane="bottomRight" state="frozen"/>
      <selection pane="topRight" activeCell="D1" sqref="D1"/>
      <selection pane="bottomLeft" activeCell="A2" sqref="A2"/>
      <selection pane="bottomRight" activeCell="C94" sqref="C94"/>
    </sheetView>
  </sheetViews>
  <sheetFormatPr defaultColWidth="9.140625" defaultRowHeight="14.25"/>
  <cols>
    <col min="1" max="2" width="9.140625" style="1"/>
    <col min="3" max="3" width="88" style="22" customWidth="1"/>
    <col min="4" max="4" width="12.42578125" style="11" customWidth="1"/>
    <col min="5" max="5" width="13.42578125" style="4" customWidth="1"/>
    <col min="6" max="6" width="13.7109375" style="84" customWidth="1"/>
    <col min="7" max="7" width="14.85546875" style="112" customWidth="1"/>
    <col min="8" max="8" width="19.140625" style="5" customWidth="1"/>
    <col min="9" max="9" width="22.5703125" style="5" customWidth="1"/>
    <col min="10" max="10" width="13.42578125" style="4" customWidth="1"/>
    <col min="11" max="11" width="13.7109375" style="84" customWidth="1"/>
    <col min="12" max="12" width="14.85546875" style="112" customWidth="1"/>
    <col min="13" max="13" width="19.140625" style="5" customWidth="1"/>
    <col min="14" max="14" width="22.5703125" style="5" customWidth="1"/>
    <col min="15" max="15" width="13.42578125" style="4" customWidth="1"/>
    <col min="16" max="16" width="13.7109375" style="84" customWidth="1"/>
    <col min="17" max="17" width="14.85546875" style="112" customWidth="1"/>
    <col min="18" max="18" width="19.140625" style="5" customWidth="1"/>
    <col min="19" max="19" width="22.5703125" style="5" customWidth="1"/>
    <col min="20" max="16384" width="9.140625" style="1"/>
  </cols>
  <sheetData>
    <row r="1" spans="1:19" ht="36.75" customHeight="1">
      <c r="A1" s="12" t="s">
        <v>140</v>
      </c>
      <c r="B1" s="55"/>
      <c r="C1" s="23"/>
      <c r="D1" s="216" t="s">
        <v>2</v>
      </c>
      <c r="E1" s="211" t="s">
        <v>127</v>
      </c>
      <c r="F1" s="211"/>
      <c r="G1" s="211"/>
      <c r="H1" s="211"/>
      <c r="I1" s="211"/>
      <c r="J1" s="203" t="s">
        <v>132</v>
      </c>
      <c r="K1" s="203"/>
      <c r="L1" s="203"/>
      <c r="M1" s="203"/>
      <c r="N1" s="203"/>
      <c r="O1" s="196" t="s">
        <v>131</v>
      </c>
      <c r="P1" s="196"/>
      <c r="Q1" s="196"/>
      <c r="R1" s="196"/>
      <c r="S1" s="196"/>
    </row>
    <row r="2" spans="1:19" s="7" customFormat="1" ht="30">
      <c r="A2" s="2" t="s">
        <v>1</v>
      </c>
      <c r="B2" s="2" t="s">
        <v>128</v>
      </c>
      <c r="C2" s="10" t="s">
        <v>53</v>
      </c>
      <c r="D2" s="217"/>
      <c r="E2" s="51" t="s">
        <v>33</v>
      </c>
      <c r="F2" s="52" t="s">
        <v>44</v>
      </c>
      <c r="G2" s="109" t="s">
        <v>45</v>
      </c>
      <c r="H2" s="78" t="s">
        <v>46</v>
      </c>
      <c r="I2" s="78" t="s">
        <v>47</v>
      </c>
      <c r="J2" s="67" t="s">
        <v>33</v>
      </c>
      <c r="K2" s="68" t="s">
        <v>44</v>
      </c>
      <c r="L2" s="113" t="s">
        <v>45</v>
      </c>
      <c r="M2" s="77" t="s">
        <v>46</v>
      </c>
      <c r="N2" s="77" t="s">
        <v>47</v>
      </c>
      <c r="O2" s="70" t="s">
        <v>33</v>
      </c>
      <c r="P2" s="71" t="s">
        <v>44</v>
      </c>
      <c r="Q2" s="114" t="s">
        <v>45</v>
      </c>
      <c r="R2" s="79" t="s">
        <v>46</v>
      </c>
      <c r="S2" s="79" t="s">
        <v>47</v>
      </c>
    </row>
    <row r="3" spans="1:19" s="7" customFormat="1" ht="15">
      <c r="A3" s="215">
        <v>1</v>
      </c>
      <c r="B3" s="219" t="s">
        <v>141</v>
      </c>
      <c r="C3" s="35" t="s">
        <v>3</v>
      </c>
      <c r="D3" s="9" t="s">
        <v>4</v>
      </c>
      <c r="E3" s="117">
        <v>12</v>
      </c>
      <c r="F3" s="105"/>
      <c r="G3" s="97">
        <v>0.18</v>
      </c>
      <c r="H3" s="88">
        <f>F3*(100%+G3)</f>
        <v>0</v>
      </c>
      <c r="I3" s="88">
        <f>E3*H3</f>
        <v>0</v>
      </c>
      <c r="J3" s="117">
        <v>12</v>
      </c>
      <c r="K3" s="105"/>
      <c r="L3" s="97">
        <v>0.18</v>
      </c>
      <c r="M3" s="88">
        <f>K3*(100%+L3)</f>
        <v>0</v>
      </c>
      <c r="N3" s="88">
        <f>J3*M3</f>
        <v>0</v>
      </c>
      <c r="O3" s="117">
        <v>12</v>
      </c>
      <c r="P3" s="105"/>
      <c r="Q3" s="97">
        <v>0.18</v>
      </c>
      <c r="R3" s="88">
        <f>P3*(100%+Q3)</f>
        <v>0</v>
      </c>
      <c r="S3" s="88">
        <f>O3*R3</f>
        <v>0</v>
      </c>
    </row>
    <row r="4" spans="1:19" s="7" customFormat="1" ht="15">
      <c r="A4" s="215"/>
      <c r="B4" s="218"/>
      <c r="C4" s="35" t="s">
        <v>5</v>
      </c>
      <c r="D4" s="9" t="s">
        <v>4</v>
      </c>
      <c r="E4" s="117">
        <v>12</v>
      </c>
      <c r="F4" s="105"/>
      <c r="G4" s="97">
        <v>0.18</v>
      </c>
      <c r="H4" s="88">
        <f>F4*(100%+G4)</f>
        <v>0</v>
      </c>
      <c r="I4" s="88">
        <f>E4*H4</f>
        <v>0</v>
      </c>
      <c r="J4" s="117">
        <v>12</v>
      </c>
      <c r="K4" s="105"/>
      <c r="L4" s="97">
        <v>0.18</v>
      </c>
      <c r="M4" s="88">
        <f>K4*(100%+L4)</f>
        <v>0</v>
      </c>
      <c r="N4" s="88">
        <f>J4*M4</f>
        <v>0</v>
      </c>
      <c r="O4" s="117">
        <v>12</v>
      </c>
      <c r="P4" s="105"/>
      <c r="Q4" s="97">
        <v>0.18</v>
      </c>
      <c r="R4" s="88">
        <f t="shared" ref="R4:R6" si="0">P4*(100%+Q4)</f>
        <v>0</v>
      </c>
      <c r="S4" s="88">
        <f t="shared" ref="S4:S6" si="1">O4*R4</f>
        <v>0</v>
      </c>
    </row>
    <row r="5" spans="1:19" s="7" customFormat="1" ht="15">
      <c r="A5" s="215"/>
      <c r="B5" s="218"/>
      <c r="C5" s="35" t="s">
        <v>70</v>
      </c>
      <c r="D5" s="13" t="s">
        <v>4</v>
      </c>
      <c r="E5" s="117">
        <v>24</v>
      </c>
      <c r="F5" s="105"/>
      <c r="G5" s="97">
        <v>0.05</v>
      </c>
      <c r="H5" s="88">
        <f t="shared" ref="H5:H6" si="2">F5*(100%+G5)</f>
        <v>0</v>
      </c>
      <c r="I5" s="88">
        <f t="shared" ref="I5:I6" si="3">E5*H5</f>
        <v>0</v>
      </c>
      <c r="J5" s="72">
        <v>1</v>
      </c>
      <c r="K5" s="105"/>
      <c r="L5" s="97">
        <v>0.05</v>
      </c>
      <c r="M5" s="88">
        <f t="shared" ref="M5:M6" si="4">K5*(100%+L5)</f>
        <v>0</v>
      </c>
      <c r="N5" s="88">
        <f t="shared" ref="N5:N6" si="5">J5*M5</f>
        <v>0</v>
      </c>
      <c r="O5" s="72">
        <v>1</v>
      </c>
      <c r="P5" s="105"/>
      <c r="Q5" s="97">
        <v>0.05</v>
      </c>
      <c r="R5" s="88">
        <f t="shared" si="0"/>
        <v>0</v>
      </c>
      <c r="S5" s="88">
        <f t="shared" si="1"/>
        <v>0</v>
      </c>
    </row>
    <row r="6" spans="1:19" s="7" customFormat="1" ht="15">
      <c r="A6" s="215"/>
      <c r="B6" s="218"/>
      <c r="C6" s="35" t="s">
        <v>238</v>
      </c>
      <c r="D6" s="15" t="s">
        <v>4</v>
      </c>
      <c r="E6" s="72">
        <v>1</v>
      </c>
      <c r="F6" s="122"/>
      <c r="G6" s="121">
        <v>0.05</v>
      </c>
      <c r="H6" s="129">
        <f t="shared" si="2"/>
        <v>0</v>
      </c>
      <c r="I6" s="129">
        <f t="shared" si="3"/>
        <v>0</v>
      </c>
      <c r="J6" s="120">
        <v>24</v>
      </c>
      <c r="K6" s="122"/>
      <c r="L6" s="121">
        <v>0.05</v>
      </c>
      <c r="M6" s="129">
        <f t="shared" si="4"/>
        <v>0</v>
      </c>
      <c r="N6" s="129">
        <f t="shared" si="5"/>
        <v>0</v>
      </c>
      <c r="O6" s="120">
        <v>24</v>
      </c>
      <c r="P6" s="122"/>
      <c r="Q6" s="121">
        <v>0.05</v>
      </c>
      <c r="R6" s="129">
        <f t="shared" si="0"/>
        <v>0</v>
      </c>
      <c r="S6" s="129">
        <f t="shared" si="1"/>
        <v>0</v>
      </c>
    </row>
    <row r="7" spans="1:19" s="7" customFormat="1" ht="15">
      <c r="A7" s="215"/>
      <c r="B7" s="218"/>
      <c r="C7" s="34" t="s">
        <v>63</v>
      </c>
      <c r="D7" s="57"/>
      <c r="E7" s="197">
        <f>SUM(I3:I6)</f>
        <v>0</v>
      </c>
      <c r="F7" s="198"/>
      <c r="G7" s="198"/>
      <c r="H7" s="198"/>
      <c r="I7" s="199"/>
      <c r="J7" s="197">
        <f>SUM(N3:N6)</f>
        <v>0</v>
      </c>
      <c r="K7" s="198"/>
      <c r="L7" s="198"/>
      <c r="M7" s="198"/>
      <c r="N7" s="199"/>
      <c r="O7" s="197">
        <f>SUM(S3:S6)</f>
        <v>0</v>
      </c>
      <c r="P7" s="198"/>
      <c r="Q7" s="198"/>
      <c r="R7" s="198"/>
      <c r="S7" s="199"/>
    </row>
    <row r="8" spans="1:19" ht="32.25" customHeight="1">
      <c r="A8" s="218">
        <v>2</v>
      </c>
      <c r="B8" s="218"/>
      <c r="C8" s="46" t="s">
        <v>6</v>
      </c>
      <c r="D8" s="3"/>
      <c r="E8" s="3"/>
      <c r="F8" s="92"/>
      <c r="G8" s="110"/>
      <c r="H8" s="89"/>
      <c r="I8" s="89"/>
      <c r="J8" s="3"/>
      <c r="K8" s="92"/>
      <c r="L8" s="110"/>
      <c r="M8" s="89"/>
      <c r="N8" s="89"/>
      <c r="O8" s="3"/>
      <c r="P8" s="92"/>
      <c r="Q8" s="110"/>
      <c r="R8" s="89"/>
      <c r="S8" s="89"/>
    </row>
    <row r="9" spans="1:19" ht="32.25" customHeight="1">
      <c r="A9" s="218"/>
      <c r="B9" s="218"/>
      <c r="C9" s="46" t="s">
        <v>7</v>
      </c>
      <c r="D9" s="3" t="s">
        <v>8</v>
      </c>
      <c r="E9" s="3">
        <v>5</v>
      </c>
      <c r="F9" s="92"/>
      <c r="G9" s="97">
        <v>0.18</v>
      </c>
      <c r="H9" s="88">
        <f t="shared" ref="H9:H11" si="6">F9*(100%+G9)</f>
        <v>0</v>
      </c>
      <c r="I9" s="88">
        <f t="shared" ref="I9:I11" si="7">E9*H9</f>
        <v>0</v>
      </c>
      <c r="J9" s="3">
        <v>5</v>
      </c>
      <c r="K9" s="92"/>
      <c r="L9" s="97">
        <v>0.18</v>
      </c>
      <c r="M9" s="88">
        <f t="shared" ref="M9:M11" si="8">K9*(100%+L9)</f>
        <v>0</v>
      </c>
      <c r="N9" s="88">
        <f t="shared" ref="N9:N11" si="9">J9*M9</f>
        <v>0</v>
      </c>
      <c r="O9" s="3">
        <v>5</v>
      </c>
      <c r="P9" s="92"/>
      <c r="Q9" s="97">
        <v>0.18</v>
      </c>
      <c r="R9" s="88">
        <f t="shared" ref="R9:R11" si="10">P9*(100%+Q9)</f>
        <v>0</v>
      </c>
      <c r="S9" s="88">
        <f t="shared" ref="S9:S11" si="11">O9*R9</f>
        <v>0</v>
      </c>
    </row>
    <row r="10" spans="1:19" ht="32.25" customHeight="1">
      <c r="A10" s="218"/>
      <c r="B10" s="218"/>
      <c r="C10" s="46" t="s">
        <v>9</v>
      </c>
      <c r="D10" s="3" t="s">
        <v>8</v>
      </c>
      <c r="E10" s="3">
        <v>5</v>
      </c>
      <c r="F10" s="92"/>
      <c r="G10" s="97">
        <v>0.18</v>
      </c>
      <c r="H10" s="88">
        <f t="shared" si="6"/>
        <v>0</v>
      </c>
      <c r="I10" s="88">
        <f t="shared" si="7"/>
        <v>0</v>
      </c>
      <c r="J10" s="3">
        <v>5</v>
      </c>
      <c r="K10" s="92"/>
      <c r="L10" s="97">
        <v>0.18</v>
      </c>
      <c r="M10" s="88">
        <f t="shared" si="8"/>
        <v>0</v>
      </c>
      <c r="N10" s="88">
        <f t="shared" si="9"/>
        <v>0</v>
      </c>
      <c r="O10" s="3">
        <v>5</v>
      </c>
      <c r="P10" s="92"/>
      <c r="Q10" s="97">
        <v>0.18</v>
      </c>
      <c r="R10" s="88">
        <f t="shared" si="10"/>
        <v>0</v>
      </c>
      <c r="S10" s="88">
        <f t="shared" si="11"/>
        <v>0</v>
      </c>
    </row>
    <row r="11" spans="1:19" ht="32.25" customHeight="1">
      <c r="A11" s="218"/>
      <c r="B11" s="218"/>
      <c r="C11" s="46" t="s">
        <v>35</v>
      </c>
      <c r="D11" s="3" t="s">
        <v>8</v>
      </c>
      <c r="E11" s="3">
        <v>10</v>
      </c>
      <c r="F11" s="92"/>
      <c r="G11" s="97">
        <v>0.18</v>
      </c>
      <c r="H11" s="88">
        <f t="shared" si="6"/>
        <v>0</v>
      </c>
      <c r="I11" s="88">
        <f t="shared" si="7"/>
        <v>0</v>
      </c>
      <c r="J11" s="3">
        <v>10</v>
      </c>
      <c r="K11" s="92"/>
      <c r="L11" s="97">
        <v>0.18</v>
      </c>
      <c r="M11" s="88">
        <f t="shared" si="8"/>
        <v>0</v>
      </c>
      <c r="N11" s="88">
        <f t="shared" si="9"/>
        <v>0</v>
      </c>
      <c r="O11" s="3">
        <v>10</v>
      </c>
      <c r="P11" s="92"/>
      <c r="Q11" s="97">
        <v>0.18</v>
      </c>
      <c r="R11" s="88">
        <f t="shared" si="10"/>
        <v>0</v>
      </c>
      <c r="S11" s="88">
        <f t="shared" si="11"/>
        <v>0</v>
      </c>
    </row>
    <row r="12" spans="1:19" ht="32.25" customHeight="1">
      <c r="A12" s="218"/>
      <c r="B12" s="218"/>
      <c r="C12" s="47" t="s">
        <v>10</v>
      </c>
      <c r="D12" s="3"/>
      <c r="E12" s="3"/>
      <c r="F12" s="92"/>
      <c r="G12" s="110"/>
      <c r="H12" s="89"/>
      <c r="I12" s="89"/>
      <c r="J12" s="3"/>
      <c r="K12" s="92"/>
      <c r="L12" s="110"/>
      <c r="M12" s="89"/>
      <c r="N12" s="89"/>
      <c r="O12" s="3"/>
      <c r="P12" s="92"/>
      <c r="Q12" s="110"/>
      <c r="R12" s="89"/>
      <c r="S12" s="89"/>
    </row>
    <row r="13" spans="1:19" ht="135" customHeight="1">
      <c r="A13" s="218"/>
      <c r="B13" s="218"/>
      <c r="C13" s="48" t="s">
        <v>116</v>
      </c>
      <c r="D13" s="3" t="s">
        <v>11</v>
      </c>
      <c r="E13" s="3">
        <v>20</v>
      </c>
      <c r="F13" s="92"/>
      <c r="G13" s="97">
        <v>0.18</v>
      </c>
      <c r="H13" s="88">
        <f>F13*(100%+G13)</f>
        <v>0</v>
      </c>
      <c r="I13" s="88">
        <f>E13*H13</f>
        <v>0</v>
      </c>
      <c r="J13" s="3">
        <v>20</v>
      </c>
      <c r="K13" s="92"/>
      <c r="L13" s="97">
        <v>0.18</v>
      </c>
      <c r="M13" s="88">
        <f>K13*(100%+L13)</f>
        <v>0</v>
      </c>
      <c r="N13" s="88">
        <f>J13*M13</f>
        <v>0</v>
      </c>
      <c r="O13" s="3">
        <v>20</v>
      </c>
      <c r="P13" s="92"/>
      <c r="Q13" s="97">
        <v>0.18</v>
      </c>
      <c r="R13" s="88">
        <f>P13*(100%+Q13)</f>
        <v>0</v>
      </c>
      <c r="S13" s="88">
        <f>O13*R13</f>
        <v>0</v>
      </c>
    </row>
    <row r="14" spans="1:19" ht="141.75" customHeight="1">
      <c r="A14" s="218"/>
      <c r="B14" s="218"/>
      <c r="C14" s="48" t="s">
        <v>119</v>
      </c>
      <c r="D14" s="3" t="s">
        <v>12</v>
      </c>
      <c r="E14" s="3">
        <v>180</v>
      </c>
      <c r="F14" s="92"/>
      <c r="G14" s="97">
        <v>0.18</v>
      </c>
      <c r="H14" s="88">
        <f>F14*(100%+G14)</f>
        <v>0</v>
      </c>
      <c r="I14" s="88">
        <f>E14*H14</f>
        <v>0</v>
      </c>
      <c r="J14" s="3">
        <v>180</v>
      </c>
      <c r="K14" s="92"/>
      <c r="L14" s="97">
        <v>0.18</v>
      </c>
      <c r="M14" s="88">
        <f>K14*(100%+L14)</f>
        <v>0</v>
      </c>
      <c r="N14" s="88">
        <f>J14*M14</f>
        <v>0</v>
      </c>
      <c r="O14" s="3">
        <v>180</v>
      </c>
      <c r="P14" s="92"/>
      <c r="Q14" s="97">
        <v>0.18</v>
      </c>
      <c r="R14" s="88">
        <f>P14*(100%+Q14)</f>
        <v>0</v>
      </c>
      <c r="S14" s="88">
        <f>O14*R14</f>
        <v>0</v>
      </c>
    </row>
    <row r="15" spans="1:19" ht="53.25" customHeight="1">
      <c r="A15" s="218"/>
      <c r="B15" s="218"/>
      <c r="C15" s="48" t="s">
        <v>118</v>
      </c>
      <c r="D15" s="3" t="s">
        <v>11</v>
      </c>
      <c r="E15" s="3">
        <v>35</v>
      </c>
      <c r="F15" s="92"/>
      <c r="G15" s="97">
        <v>0.18</v>
      </c>
      <c r="H15" s="88">
        <f t="shared" ref="H15:H17" si="12">F15*(100%+G15)</f>
        <v>0</v>
      </c>
      <c r="I15" s="88">
        <f t="shared" ref="I15:I17" si="13">E15*H15</f>
        <v>0</v>
      </c>
      <c r="J15" s="3">
        <v>35</v>
      </c>
      <c r="K15" s="92"/>
      <c r="L15" s="97">
        <v>0.18</v>
      </c>
      <c r="M15" s="88">
        <f t="shared" ref="M15:M17" si="14">K15*(100%+L15)</f>
        <v>0</v>
      </c>
      <c r="N15" s="88">
        <f t="shared" ref="N15:N17" si="15">J15*M15</f>
        <v>0</v>
      </c>
      <c r="O15" s="3">
        <v>35</v>
      </c>
      <c r="P15" s="92"/>
      <c r="Q15" s="97">
        <v>0.18</v>
      </c>
      <c r="R15" s="88">
        <f t="shared" ref="R15:R17" si="16">P15*(100%+Q15)</f>
        <v>0</v>
      </c>
      <c r="S15" s="88">
        <f t="shared" ref="S15:S17" si="17">O15*R15</f>
        <v>0</v>
      </c>
    </row>
    <row r="16" spans="1:19" ht="32.25" customHeight="1">
      <c r="A16" s="218"/>
      <c r="B16" s="218"/>
      <c r="C16" s="48" t="s">
        <v>117</v>
      </c>
      <c r="D16" s="3" t="s">
        <v>13</v>
      </c>
      <c r="E16" s="3">
        <v>200</v>
      </c>
      <c r="F16" s="92"/>
      <c r="G16" s="97">
        <v>0.18</v>
      </c>
      <c r="H16" s="88">
        <f t="shared" si="12"/>
        <v>0</v>
      </c>
      <c r="I16" s="88">
        <f t="shared" si="13"/>
        <v>0</v>
      </c>
      <c r="J16" s="3">
        <v>200</v>
      </c>
      <c r="K16" s="92"/>
      <c r="L16" s="97">
        <v>0.18</v>
      </c>
      <c r="M16" s="88">
        <f t="shared" si="14"/>
        <v>0</v>
      </c>
      <c r="N16" s="88">
        <f t="shared" si="15"/>
        <v>0</v>
      </c>
      <c r="O16" s="3">
        <v>200</v>
      </c>
      <c r="P16" s="92"/>
      <c r="Q16" s="97">
        <v>0.18</v>
      </c>
      <c r="R16" s="88">
        <f t="shared" si="16"/>
        <v>0</v>
      </c>
      <c r="S16" s="88">
        <f t="shared" si="17"/>
        <v>0</v>
      </c>
    </row>
    <row r="17" spans="1:19" ht="34.700000000000003" customHeight="1">
      <c r="A17" s="218"/>
      <c r="B17" s="218"/>
      <c r="C17" s="46" t="s">
        <v>34</v>
      </c>
      <c r="D17" s="3" t="s">
        <v>8</v>
      </c>
      <c r="E17" s="3">
        <v>10</v>
      </c>
      <c r="F17" s="92"/>
      <c r="G17" s="97">
        <v>0.18</v>
      </c>
      <c r="H17" s="88">
        <f t="shared" si="12"/>
        <v>0</v>
      </c>
      <c r="I17" s="88">
        <f t="shared" si="13"/>
        <v>0</v>
      </c>
      <c r="J17" s="3">
        <v>10</v>
      </c>
      <c r="K17" s="92"/>
      <c r="L17" s="97">
        <v>0.18</v>
      </c>
      <c r="M17" s="88">
        <f t="shared" si="14"/>
        <v>0</v>
      </c>
      <c r="N17" s="88">
        <f t="shared" si="15"/>
        <v>0</v>
      </c>
      <c r="O17" s="3">
        <v>10</v>
      </c>
      <c r="P17" s="92"/>
      <c r="Q17" s="97">
        <v>0.18</v>
      </c>
      <c r="R17" s="88">
        <f t="shared" si="16"/>
        <v>0</v>
      </c>
      <c r="S17" s="88">
        <f t="shared" si="17"/>
        <v>0</v>
      </c>
    </row>
    <row r="18" spans="1:19" ht="128.25" customHeight="1">
      <c r="A18" s="218"/>
      <c r="B18" s="218"/>
      <c r="C18" s="48" t="s">
        <v>120</v>
      </c>
      <c r="D18" s="3" t="s">
        <v>12</v>
      </c>
      <c r="E18" s="3">
        <v>20</v>
      </c>
      <c r="F18" s="92"/>
      <c r="G18" s="97">
        <v>0.18</v>
      </c>
      <c r="H18" s="88">
        <f>F18*(100%+G18)</f>
        <v>0</v>
      </c>
      <c r="I18" s="88">
        <f>E18*H18</f>
        <v>0</v>
      </c>
      <c r="J18" s="3">
        <v>20</v>
      </c>
      <c r="K18" s="92"/>
      <c r="L18" s="97">
        <v>0.18</v>
      </c>
      <c r="M18" s="88">
        <f>K18*(100%+L18)</f>
        <v>0</v>
      </c>
      <c r="N18" s="88">
        <f>J18*M18</f>
        <v>0</v>
      </c>
      <c r="O18" s="3">
        <v>20</v>
      </c>
      <c r="P18" s="92"/>
      <c r="Q18" s="97">
        <v>0.18</v>
      </c>
      <c r="R18" s="88">
        <f>P18*(100%+Q18)</f>
        <v>0</v>
      </c>
      <c r="S18" s="88">
        <f>O18*R18</f>
        <v>0</v>
      </c>
    </row>
    <row r="19" spans="1:19" ht="32.25" customHeight="1">
      <c r="A19" s="218"/>
      <c r="B19" s="218"/>
      <c r="C19" s="46" t="s">
        <v>121</v>
      </c>
      <c r="D19" s="49" t="s">
        <v>14</v>
      </c>
      <c r="E19" s="3">
        <v>5</v>
      </c>
      <c r="F19" s="92"/>
      <c r="G19" s="97">
        <v>0.18</v>
      </c>
      <c r="H19" s="88">
        <f>F19*(100%+G19)</f>
        <v>0</v>
      </c>
      <c r="I19" s="88">
        <f>E19*H19</f>
        <v>0</v>
      </c>
      <c r="J19" s="3">
        <v>5</v>
      </c>
      <c r="K19" s="92"/>
      <c r="L19" s="97">
        <v>0.18</v>
      </c>
      <c r="M19" s="88">
        <f>K19*(100%+L19)</f>
        <v>0</v>
      </c>
      <c r="N19" s="88">
        <f>J19*M19</f>
        <v>0</v>
      </c>
      <c r="O19" s="3">
        <v>5</v>
      </c>
      <c r="P19" s="92"/>
      <c r="Q19" s="97">
        <v>0.18</v>
      </c>
      <c r="R19" s="88">
        <f>P19*(100%+Q19)</f>
        <v>0</v>
      </c>
      <c r="S19" s="88">
        <f>O19*R19</f>
        <v>0</v>
      </c>
    </row>
    <row r="20" spans="1:19" ht="32.25" customHeight="1">
      <c r="A20" s="218"/>
      <c r="B20" s="218"/>
      <c r="C20" s="46" t="s">
        <v>122</v>
      </c>
      <c r="D20" s="49" t="s">
        <v>14</v>
      </c>
      <c r="E20" s="3">
        <v>5</v>
      </c>
      <c r="F20" s="92"/>
      <c r="G20" s="97">
        <v>0.18</v>
      </c>
      <c r="H20" s="88">
        <f>F20*(100%+G20)</f>
        <v>0</v>
      </c>
      <c r="I20" s="88">
        <f>E20*H20</f>
        <v>0</v>
      </c>
      <c r="J20" s="3">
        <v>5</v>
      </c>
      <c r="K20" s="92"/>
      <c r="L20" s="97">
        <v>0.18</v>
      </c>
      <c r="M20" s="88">
        <f>K20*(100%+L20)</f>
        <v>0</v>
      </c>
      <c r="N20" s="88">
        <f>J20*M20</f>
        <v>0</v>
      </c>
      <c r="O20" s="3">
        <v>5</v>
      </c>
      <c r="P20" s="92"/>
      <c r="Q20" s="97">
        <v>0.18</v>
      </c>
      <c r="R20" s="88">
        <f>P20*(100%+Q20)</f>
        <v>0</v>
      </c>
      <c r="S20" s="88">
        <f>O20*R20</f>
        <v>0</v>
      </c>
    </row>
    <row r="21" spans="1:19" ht="32.25" customHeight="1">
      <c r="A21" s="218"/>
      <c r="B21" s="218"/>
      <c r="C21" s="48" t="s">
        <v>15</v>
      </c>
      <c r="D21" s="3" t="s">
        <v>14</v>
      </c>
      <c r="E21" s="3">
        <v>8</v>
      </c>
      <c r="F21" s="92"/>
      <c r="G21" s="97">
        <v>0.18</v>
      </c>
      <c r="H21" s="88">
        <f t="shared" ref="H21:H36" si="18">F21*(100%+G21)</f>
        <v>0</v>
      </c>
      <c r="I21" s="88">
        <f t="shared" ref="I21:I36" si="19">E21*H21</f>
        <v>0</v>
      </c>
      <c r="J21" s="3">
        <v>8</v>
      </c>
      <c r="K21" s="92"/>
      <c r="L21" s="97">
        <v>0.18</v>
      </c>
      <c r="M21" s="88">
        <f t="shared" ref="M21:M36" si="20">K21*(100%+L21)</f>
        <v>0</v>
      </c>
      <c r="N21" s="88">
        <f t="shared" ref="N21:N36" si="21">J21*M21</f>
        <v>0</v>
      </c>
      <c r="O21" s="3">
        <v>8</v>
      </c>
      <c r="P21" s="92"/>
      <c r="Q21" s="97">
        <v>0.18</v>
      </c>
      <c r="R21" s="88">
        <f t="shared" ref="R21:R36" si="22">P21*(100%+Q21)</f>
        <v>0</v>
      </c>
      <c r="S21" s="88">
        <f t="shared" ref="S21:S36" si="23">O21*R21</f>
        <v>0</v>
      </c>
    </row>
    <row r="22" spans="1:19" ht="32.25" customHeight="1">
      <c r="A22" s="218"/>
      <c r="B22" s="218"/>
      <c r="C22" s="48" t="s">
        <v>16</v>
      </c>
      <c r="D22" s="3" t="s">
        <v>14</v>
      </c>
      <c r="E22" s="3">
        <v>8</v>
      </c>
      <c r="F22" s="92"/>
      <c r="G22" s="97">
        <v>0.18</v>
      </c>
      <c r="H22" s="88">
        <f t="shared" si="18"/>
        <v>0</v>
      </c>
      <c r="I22" s="88">
        <f t="shared" si="19"/>
        <v>0</v>
      </c>
      <c r="J22" s="3">
        <v>8</v>
      </c>
      <c r="K22" s="92"/>
      <c r="L22" s="97">
        <v>0.18</v>
      </c>
      <c r="M22" s="88">
        <f t="shared" si="20"/>
        <v>0</v>
      </c>
      <c r="N22" s="88">
        <f t="shared" si="21"/>
        <v>0</v>
      </c>
      <c r="O22" s="3">
        <v>8</v>
      </c>
      <c r="P22" s="92"/>
      <c r="Q22" s="97">
        <v>0.18</v>
      </c>
      <c r="R22" s="88">
        <f t="shared" si="22"/>
        <v>0</v>
      </c>
      <c r="S22" s="88">
        <f t="shared" si="23"/>
        <v>0</v>
      </c>
    </row>
    <row r="23" spans="1:19" ht="32.25" customHeight="1">
      <c r="A23" s="218"/>
      <c r="B23" s="218"/>
      <c r="C23" s="48" t="s">
        <v>17</v>
      </c>
      <c r="D23" s="3" t="s">
        <v>14</v>
      </c>
      <c r="E23" s="3">
        <v>5</v>
      </c>
      <c r="F23" s="92"/>
      <c r="G23" s="97">
        <v>0.18</v>
      </c>
      <c r="H23" s="88">
        <f t="shared" si="18"/>
        <v>0</v>
      </c>
      <c r="I23" s="88">
        <f t="shared" si="19"/>
        <v>0</v>
      </c>
      <c r="J23" s="3">
        <v>5</v>
      </c>
      <c r="K23" s="92"/>
      <c r="L23" s="97">
        <v>0.18</v>
      </c>
      <c r="M23" s="88">
        <f t="shared" si="20"/>
        <v>0</v>
      </c>
      <c r="N23" s="88">
        <f t="shared" si="21"/>
        <v>0</v>
      </c>
      <c r="O23" s="3">
        <v>5</v>
      </c>
      <c r="P23" s="92"/>
      <c r="Q23" s="97">
        <v>0.18</v>
      </c>
      <c r="R23" s="88">
        <f t="shared" si="22"/>
        <v>0</v>
      </c>
      <c r="S23" s="88">
        <f t="shared" si="23"/>
        <v>0</v>
      </c>
    </row>
    <row r="24" spans="1:19" ht="32.25" customHeight="1">
      <c r="A24" s="218"/>
      <c r="B24" s="218"/>
      <c r="C24" s="48" t="s">
        <v>123</v>
      </c>
      <c r="D24" s="3" t="s">
        <v>14</v>
      </c>
      <c r="E24" s="3">
        <v>2</v>
      </c>
      <c r="F24" s="92"/>
      <c r="G24" s="97">
        <v>0.18</v>
      </c>
      <c r="H24" s="88">
        <f t="shared" si="18"/>
        <v>0</v>
      </c>
      <c r="I24" s="88">
        <f t="shared" si="19"/>
        <v>0</v>
      </c>
      <c r="J24" s="3">
        <v>2</v>
      </c>
      <c r="K24" s="92"/>
      <c r="L24" s="97">
        <v>0.18</v>
      </c>
      <c r="M24" s="88">
        <f t="shared" si="20"/>
        <v>0</v>
      </c>
      <c r="N24" s="88">
        <f t="shared" si="21"/>
        <v>0</v>
      </c>
      <c r="O24" s="3">
        <v>2</v>
      </c>
      <c r="P24" s="92"/>
      <c r="Q24" s="97">
        <v>0.18</v>
      </c>
      <c r="R24" s="88">
        <f t="shared" si="22"/>
        <v>0</v>
      </c>
      <c r="S24" s="88">
        <f t="shared" si="23"/>
        <v>0</v>
      </c>
    </row>
    <row r="25" spans="1:19" ht="32.25" customHeight="1">
      <c r="A25" s="218"/>
      <c r="B25" s="218"/>
      <c r="C25" s="48" t="s">
        <v>19</v>
      </c>
      <c r="D25" s="3" t="s">
        <v>14</v>
      </c>
      <c r="E25" s="3">
        <v>2</v>
      </c>
      <c r="F25" s="92"/>
      <c r="G25" s="97">
        <v>0.18</v>
      </c>
      <c r="H25" s="88">
        <f t="shared" si="18"/>
        <v>0</v>
      </c>
      <c r="I25" s="88">
        <f t="shared" si="19"/>
        <v>0</v>
      </c>
      <c r="J25" s="3">
        <v>2</v>
      </c>
      <c r="K25" s="92"/>
      <c r="L25" s="97">
        <v>0.18</v>
      </c>
      <c r="M25" s="88">
        <f t="shared" si="20"/>
        <v>0</v>
      </c>
      <c r="N25" s="88">
        <f t="shared" si="21"/>
        <v>0</v>
      </c>
      <c r="O25" s="3">
        <v>2</v>
      </c>
      <c r="P25" s="92"/>
      <c r="Q25" s="97">
        <v>0.18</v>
      </c>
      <c r="R25" s="88">
        <f t="shared" si="22"/>
        <v>0</v>
      </c>
      <c r="S25" s="88">
        <f t="shared" si="23"/>
        <v>0</v>
      </c>
    </row>
    <row r="26" spans="1:19" ht="32.25" customHeight="1">
      <c r="A26" s="218"/>
      <c r="B26" s="218"/>
      <c r="C26" s="48" t="s">
        <v>36</v>
      </c>
      <c r="D26" s="3" t="s">
        <v>14</v>
      </c>
      <c r="E26" s="3">
        <v>2</v>
      </c>
      <c r="F26" s="92"/>
      <c r="G26" s="97">
        <v>0.18</v>
      </c>
      <c r="H26" s="88">
        <f t="shared" si="18"/>
        <v>0</v>
      </c>
      <c r="I26" s="88">
        <f t="shared" si="19"/>
        <v>0</v>
      </c>
      <c r="J26" s="3">
        <v>2</v>
      </c>
      <c r="K26" s="92"/>
      <c r="L26" s="97">
        <v>0.18</v>
      </c>
      <c r="M26" s="88">
        <f t="shared" si="20"/>
        <v>0</v>
      </c>
      <c r="N26" s="88">
        <f t="shared" si="21"/>
        <v>0</v>
      </c>
      <c r="O26" s="3">
        <v>2</v>
      </c>
      <c r="P26" s="92"/>
      <c r="Q26" s="97">
        <v>0.18</v>
      </c>
      <c r="R26" s="88">
        <f t="shared" si="22"/>
        <v>0</v>
      </c>
      <c r="S26" s="88">
        <f t="shared" si="23"/>
        <v>0</v>
      </c>
    </row>
    <row r="27" spans="1:19" ht="32.25" customHeight="1">
      <c r="A27" s="218"/>
      <c r="B27" s="218"/>
      <c r="C27" s="48" t="s">
        <v>20</v>
      </c>
      <c r="D27" s="3" t="s">
        <v>14</v>
      </c>
      <c r="E27" s="3">
        <v>2</v>
      </c>
      <c r="F27" s="92"/>
      <c r="G27" s="97">
        <v>0.18</v>
      </c>
      <c r="H27" s="88">
        <f t="shared" si="18"/>
        <v>0</v>
      </c>
      <c r="I27" s="88">
        <f t="shared" si="19"/>
        <v>0</v>
      </c>
      <c r="J27" s="3">
        <v>2</v>
      </c>
      <c r="K27" s="92"/>
      <c r="L27" s="97">
        <v>0.18</v>
      </c>
      <c r="M27" s="88">
        <f t="shared" si="20"/>
        <v>0</v>
      </c>
      <c r="N27" s="88">
        <f t="shared" si="21"/>
        <v>0</v>
      </c>
      <c r="O27" s="3">
        <v>2</v>
      </c>
      <c r="P27" s="92"/>
      <c r="Q27" s="97">
        <v>0.18</v>
      </c>
      <c r="R27" s="88">
        <f t="shared" si="22"/>
        <v>0</v>
      </c>
      <c r="S27" s="88">
        <f t="shared" si="23"/>
        <v>0</v>
      </c>
    </row>
    <row r="28" spans="1:19" ht="32.25" customHeight="1">
      <c r="A28" s="218"/>
      <c r="B28" s="218"/>
      <c r="C28" s="48" t="s">
        <v>21</v>
      </c>
      <c r="D28" s="3" t="s">
        <v>22</v>
      </c>
      <c r="E28" s="3">
        <v>40</v>
      </c>
      <c r="F28" s="92"/>
      <c r="G28" s="97">
        <v>0.18</v>
      </c>
      <c r="H28" s="88">
        <f t="shared" si="18"/>
        <v>0</v>
      </c>
      <c r="I28" s="88">
        <f t="shared" si="19"/>
        <v>0</v>
      </c>
      <c r="J28" s="3">
        <v>40</v>
      </c>
      <c r="K28" s="92"/>
      <c r="L28" s="97">
        <v>0.18</v>
      </c>
      <c r="M28" s="88">
        <f t="shared" si="20"/>
        <v>0</v>
      </c>
      <c r="N28" s="88">
        <f t="shared" si="21"/>
        <v>0</v>
      </c>
      <c r="O28" s="3">
        <v>40</v>
      </c>
      <c r="P28" s="92"/>
      <c r="Q28" s="97">
        <v>0.18</v>
      </c>
      <c r="R28" s="88">
        <f t="shared" si="22"/>
        <v>0</v>
      </c>
      <c r="S28" s="88">
        <f t="shared" si="23"/>
        <v>0</v>
      </c>
    </row>
    <row r="29" spans="1:19" ht="32.25" customHeight="1">
      <c r="A29" s="218"/>
      <c r="B29" s="218"/>
      <c r="C29" s="46" t="s">
        <v>48</v>
      </c>
      <c r="D29" s="3" t="s">
        <v>49</v>
      </c>
      <c r="E29" s="3">
        <v>1</v>
      </c>
      <c r="F29" s="92"/>
      <c r="G29" s="97">
        <v>0.18</v>
      </c>
      <c r="H29" s="88">
        <f t="shared" si="18"/>
        <v>0</v>
      </c>
      <c r="I29" s="88">
        <f t="shared" si="19"/>
        <v>0</v>
      </c>
      <c r="J29" s="3">
        <v>1</v>
      </c>
      <c r="K29" s="92"/>
      <c r="L29" s="97">
        <v>0.18</v>
      </c>
      <c r="M29" s="88">
        <f t="shared" si="20"/>
        <v>0</v>
      </c>
      <c r="N29" s="88">
        <f t="shared" si="21"/>
        <v>0</v>
      </c>
      <c r="O29" s="3">
        <v>1</v>
      </c>
      <c r="P29" s="92"/>
      <c r="Q29" s="97">
        <v>0.18</v>
      </c>
      <c r="R29" s="88">
        <f t="shared" si="22"/>
        <v>0</v>
      </c>
      <c r="S29" s="88">
        <f t="shared" si="23"/>
        <v>0</v>
      </c>
    </row>
    <row r="30" spans="1:19" ht="32.25" customHeight="1">
      <c r="A30" s="218"/>
      <c r="B30" s="218"/>
      <c r="C30" s="48" t="s">
        <v>124</v>
      </c>
      <c r="D30" s="3" t="s">
        <v>50</v>
      </c>
      <c r="E30" s="3">
        <v>20</v>
      </c>
      <c r="F30" s="92"/>
      <c r="G30" s="97">
        <v>0.18</v>
      </c>
      <c r="H30" s="88">
        <f t="shared" si="18"/>
        <v>0</v>
      </c>
      <c r="I30" s="88">
        <f t="shared" si="19"/>
        <v>0</v>
      </c>
      <c r="J30" s="3">
        <v>20</v>
      </c>
      <c r="K30" s="92"/>
      <c r="L30" s="97">
        <v>0.18</v>
      </c>
      <c r="M30" s="88">
        <f t="shared" si="20"/>
        <v>0</v>
      </c>
      <c r="N30" s="88">
        <f t="shared" si="21"/>
        <v>0</v>
      </c>
      <c r="O30" s="3">
        <v>20</v>
      </c>
      <c r="P30" s="92"/>
      <c r="Q30" s="97">
        <v>0.18</v>
      </c>
      <c r="R30" s="88">
        <f t="shared" si="22"/>
        <v>0</v>
      </c>
      <c r="S30" s="88">
        <f t="shared" si="23"/>
        <v>0</v>
      </c>
    </row>
    <row r="31" spans="1:19" ht="32.25" customHeight="1">
      <c r="A31" s="218"/>
      <c r="B31" s="218"/>
      <c r="C31" s="46" t="s">
        <v>52</v>
      </c>
      <c r="D31" s="3" t="s">
        <v>14</v>
      </c>
      <c r="E31" s="137">
        <v>1</v>
      </c>
      <c r="F31" s="92"/>
      <c r="G31" s="97">
        <v>0.18</v>
      </c>
      <c r="H31" s="88">
        <f t="shared" si="18"/>
        <v>0</v>
      </c>
      <c r="I31" s="88">
        <f t="shared" si="19"/>
        <v>0</v>
      </c>
      <c r="J31" s="137">
        <v>1</v>
      </c>
      <c r="K31" s="92"/>
      <c r="L31" s="97">
        <v>0.18</v>
      </c>
      <c r="M31" s="88">
        <f t="shared" si="20"/>
        <v>0</v>
      </c>
      <c r="N31" s="88">
        <f t="shared" si="21"/>
        <v>0</v>
      </c>
      <c r="O31" s="137">
        <v>1</v>
      </c>
      <c r="P31" s="92"/>
      <c r="Q31" s="97">
        <v>0.18</v>
      </c>
      <c r="R31" s="88">
        <f t="shared" si="22"/>
        <v>0</v>
      </c>
      <c r="S31" s="88">
        <f t="shared" si="23"/>
        <v>0</v>
      </c>
    </row>
    <row r="32" spans="1:19" ht="32.25" customHeight="1">
      <c r="A32" s="218"/>
      <c r="B32" s="218"/>
      <c r="C32" s="48" t="s">
        <v>161</v>
      </c>
      <c r="D32" s="3" t="s">
        <v>159</v>
      </c>
      <c r="E32" s="3">
        <v>5</v>
      </c>
      <c r="F32" s="92"/>
      <c r="G32" s="97">
        <v>0.18</v>
      </c>
      <c r="H32" s="88">
        <f t="shared" si="18"/>
        <v>0</v>
      </c>
      <c r="I32" s="88">
        <f t="shared" si="19"/>
        <v>0</v>
      </c>
      <c r="J32" s="74">
        <v>5</v>
      </c>
      <c r="K32" s="92"/>
      <c r="L32" s="97">
        <v>0.18</v>
      </c>
      <c r="M32" s="88">
        <f t="shared" si="20"/>
        <v>0</v>
      </c>
      <c r="N32" s="88">
        <f t="shared" si="21"/>
        <v>0</v>
      </c>
      <c r="O32" s="74">
        <v>5</v>
      </c>
      <c r="P32" s="92"/>
      <c r="Q32" s="97">
        <v>0.18</v>
      </c>
      <c r="R32" s="88">
        <f t="shared" si="22"/>
        <v>0</v>
      </c>
      <c r="S32" s="88">
        <f t="shared" si="23"/>
        <v>0</v>
      </c>
    </row>
    <row r="33" spans="1:19" ht="32.25" customHeight="1">
      <c r="A33" s="218"/>
      <c r="B33" s="218"/>
      <c r="C33" s="46" t="s">
        <v>162</v>
      </c>
      <c r="D33" s="3" t="s">
        <v>8</v>
      </c>
      <c r="E33" s="3">
        <v>15</v>
      </c>
      <c r="F33" s="92"/>
      <c r="G33" s="97">
        <v>0.18</v>
      </c>
      <c r="H33" s="88">
        <f t="shared" si="18"/>
        <v>0</v>
      </c>
      <c r="I33" s="88">
        <f t="shared" si="19"/>
        <v>0</v>
      </c>
      <c r="J33" s="74">
        <v>15</v>
      </c>
      <c r="K33" s="92"/>
      <c r="L33" s="97">
        <v>0.18</v>
      </c>
      <c r="M33" s="88">
        <f t="shared" si="20"/>
        <v>0</v>
      </c>
      <c r="N33" s="88">
        <f t="shared" si="21"/>
        <v>0</v>
      </c>
      <c r="O33" s="74">
        <v>15</v>
      </c>
      <c r="P33" s="92"/>
      <c r="Q33" s="97">
        <v>0.18</v>
      </c>
      <c r="R33" s="88">
        <f t="shared" si="22"/>
        <v>0</v>
      </c>
      <c r="S33" s="88">
        <f t="shared" si="23"/>
        <v>0</v>
      </c>
    </row>
    <row r="34" spans="1:19" ht="30" customHeight="1">
      <c r="A34" s="218"/>
      <c r="B34" s="218"/>
      <c r="C34" s="42" t="s">
        <v>25</v>
      </c>
      <c r="D34" s="32" t="s">
        <v>42</v>
      </c>
      <c r="E34" s="94">
        <v>1</v>
      </c>
      <c r="F34" s="130"/>
      <c r="G34" s="121">
        <v>0.18</v>
      </c>
      <c r="H34" s="129">
        <f t="shared" si="18"/>
        <v>0</v>
      </c>
      <c r="I34" s="129">
        <f t="shared" si="19"/>
        <v>0</v>
      </c>
      <c r="J34" s="94">
        <v>1</v>
      </c>
      <c r="K34" s="130"/>
      <c r="L34" s="121">
        <v>0.18</v>
      </c>
      <c r="M34" s="129">
        <f t="shared" si="20"/>
        <v>0</v>
      </c>
      <c r="N34" s="129">
        <f t="shared" si="21"/>
        <v>0</v>
      </c>
      <c r="O34" s="94">
        <v>1</v>
      </c>
      <c r="P34" s="95"/>
      <c r="Q34" s="97">
        <v>0.18</v>
      </c>
      <c r="R34" s="88">
        <f t="shared" si="22"/>
        <v>0</v>
      </c>
      <c r="S34" s="88">
        <f t="shared" si="23"/>
        <v>0</v>
      </c>
    </row>
    <row r="35" spans="1:19" ht="30" customHeight="1">
      <c r="A35" s="218"/>
      <c r="B35" s="218"/>
      <c r="C35" s="42" t="s">
        <v>27</v>
      </c>
      <c r="D35" s="32" t="s">
        <v>42</v>
      </c>
      <c r="E35" s="94">
        <v>1</v>
      </c>
      <c r="F35" s="130"/>
      <c r="G35" s="121">
        <v>0.18</v>
      </c>
      <c r="H35" s="129">
        <f t="shared" si="18"/>
        <v>0</v>
      </c>
      <c r="I35" s="129">
        <f t="shared" si="19"/>
        <v>0</v>
      </c>
      <c r="J35" s="94">
        <v>1</v>
      </c>
      <c r="K35" s="130"/>
      <c r="L35" s="121">
        <v>0.18</v>
      </c>
      <c r="M35" s="129">
        <f t="shared" si="20"/>
        <v>0</v>
      </c>
      <c r="N35" s="129">
        <f t="shared" si="21"/>
        <v>0</v>
      </c>
      <c r="O35" s="94">
        <v>1</v>
      </c>
      <c r="P35" s="95"/>
      <c r="Q35" s="97">
        <v>0.18</v>
      </c>
      <c r="R35" s="88">
        <f t="shared" si="22"/>
        <v>0</v>
      </c>
      <c r="S35" s="88">
        <f t="shared" si="23"/>
        <v>0</v>
      </c>
    </row>
    <row r="36" spans="1:19" ht="30" customHeight="1">
      <c r="A36" s="218"/>
      <c r="B36" s="218"/>
      <c r="C36" s="42" t="s">
        <v>28</v>
      </c>
      <c r="D36" s="32" t="s">
        <v>42</v>
      </c>
      <c r="E36" s="94">
        <v>1</v>
      </c>
      <c r="F36" s="130"/>
      <c r="G36" s="121">
        <v>0.18</v>
      </c>
      <c r="H36" s="129">
        <f t="shared" si="18"/>
        <v>0</v>
      </c>
      <c r="I36" s="129">
        <f t="shared" si="19"/>
        <v>0</v>
      </c>
      <c r="J36" s="94">
        <v>1</v>
      </c>
      <c r="K36" s="130"/>
      <c r="L36" s="121">
        <v>0.18</v>
      </c>
      <c r="M36" s="129">
        <f t="shared" si="20"/>
        <v>0</v>
      </c>
      <c r="N36" s="129">
        <f t="shared" si="21"/>
        <v>0</v>
      </c>
      <c r="O36" s="94">
        <v>1</v>
      </c>
      <c r="P36" s="95"/>
      <c r="Q36" s="97">
        <v>0.18</v>
      </c>
      <c r="R36" s="88">
        <f t="shared" si="22"/>
        <v>0</v>
      </c>
      <c r="S36" s="88">
        <f t="shared" si="23"/>
        <v>0</v>
      </c>
    </row>
    <row r="37" spans="1:19" ht="32.25" customHeight="1">
      <c r="A37" s="218"/>
      <c r="B37" s="218"/>
      <c r="C37" s="48" t="s">
        <v>18</v>
      </c>
      <c r="D37" s="3" t="s">
        <v>14</v>
      </c>
      <c r="E37" s="3">
        <v>8</v>
      </c>
      <c r="F37" s="92"/>
      <c r="G37" s="97">
        <v>0.05</v>
      </c>
      <c r="H37" s="88">
        <f t="shared" ref="H37:H43" si="24">F37*(100%+G37)</f>
        <v>0</v>
      </c>
      <c r="I37" s="88">
        <f t="shared" ref="I37:I43" si="25">E37*H37</f>
        <v>0</v>
      </c>
      <c r="J37" s="3">
        <v>8</v>
      </c>
      <c r="K37" s="92"/>
      <c r="L37" s="97">
        <v>0.05</v>
      </c>
      <c r="M37" s="88">
        <f t="shared" ref="M37:M43" si="26">K37*(100%+L37)</f>
        <v>0</v>
      </c>
      <c r="N37" s="88">
        <f t="shared" ref="N37:N43" si="27">J37*M37</f>
        <v>0</v>
      </c>
      <c r="O37" s="3">
        <v>8</v>
      </c>
      <c r="P37" s="92"/>
      <c r="Q37" s="97">
        <v>0.05</v>
      </c>
      <c r="R37" s="88">
        <f t="shared" ref="R37:R43" si="28">P37*(100%+Q37)</f>
        <v>0</v>
      </c>
      <c r="S37" s="88">
        <f t="shared" ref="S37:S43" si="29">O37*R37</f>
        <v>0</v>
      </c>
    </row>
    <row r="38" spans="1:19" ht="32.25" customHeight="1">
      <c r="A38" s="218"/>
      <c r="B38" s="218"/>
      <c r="C38" s="46" t="s">
        <v>167</v>
      </c>
      <c r="D38" s="3" t="s">
        <v>4</v>
      </c>
      <c r="E38" s="3">
        <v>3</v>
      </c>
      <c r="F38" s="92"/>
      <c r="G38" s="97">
        <v>0.05</v>
      </c>
      <c r="H38" s="88">
        <f t="shared" si="24"/>
        <v>0</v>
      </c>
      <c r="I38" s="88">
        <f t="shared" si="25"/>
        <v>0</v>
      </c>
      <c r="J38" s="3">
        <v>3</v>
      </c>
      <c r="K38" s="92"/>
      <c r="L38" s="97">
        <v>0.05</v>
      </c>
      <c r="M38" s="88">
        <f t="shared" si="26"/>
        <v>0</v>
      </c>
      <c r="N38" s="88">
        <f t="shared" si="27"/>
        <v>0</v>
      </c>
      <c r="O38" s="3">
        <v>3</v>
      </c>
      <c r="P38" s="92"/>
      <c r="Q38" s="97">
        <v>0.05</v>
      </c>
      <c r="R38" s="88">
        <f t="shared" si="28"/>
        <v>0</v>
      </c>
      <c r="S38" s="88">
        <f t="shared" si="29"/>
        <v>0</v>
      </c>
    </row>
    <row r="39" spans="1:19" ht="32.25" customHeight="1">
      <c r="A39" s="218"/>
      <c r="B39" s="218"/>
      <c r="C39" s="46" t="s">
        <v>69</v>
      </c>
      <c r="D39" s="3" t="s">
        <v>4</v>
      </c>
      <c r="E39" s="3">
        <v>3</v>
      </c>
      <c r="F39" s="92"/>
      <c r="G39" s="97">
        <v>0.05</v>
      </c>
      <c r="H39" s="88">
        <f t="shared" si="24"/>
        <v>0</v>
      </c>
      <c r="I39" s="88">
        <f t="shared" si="25"/>
        <v>0</v>
      </c>
      <c r="J39" s="3">
        <v>3</v>
      </c>
      <c r="K39" s="92"/>
      <c r="L39" s="97">
        <v>0.05</v>
      </c>
      <c r="M39" s="88">
        <f t="shared" si="26"/>
        <v>0</v>
      </c>
      <c r="N39" s="88">
        <f t="shared" si="27"/>
        <v>0</v>
      </c>
      <c r="O39" s="3">
        <v>3</v>
      </c>
      <c r="P39" s="92"/>
      <c r="Q39" s="97">
        <v>0.05</v>
      </c>
      <c r="R39" s="88">
        <f t="shared" si="28"/>
        <v>0</v>
      </c>
      <c r="S39" s="88">
        <f t="shared" si="29"/>
        <v>0</v>
      </c>
    </row>
    <row r="40" spans="1:19" ht="32.25" customHeight="1">
      <c r="A40" s="218"/>
      <c r="B40" s="218"/>
      <c r="C40" s="46" t="s">
        <v>71</v>
      </c>
      <c r="D40" s="3" t="s">
        <v>4</v>
      </c>
      <c r="E40" s="3">
        <v>1</v>
      </c>
      <c r="F40" s="92"/>
      <c r="G40" s="97">
        <v>0.05</v>
      </c>
      <c r="H40" s="88">
        <f t="shared" si="24"/>
        <v>0</v>
      </c>
      <c r="I40" s="88">
        <f t="shared" si="25"/>
        <v>0</v>
      </c>
      <c r="J40" s="3">
        <v>1</v>
      </c>
      <c r="K40" s="92"/>
      <c r="L40" s="97">
        <v>0.05</v>
      </c>
      <c r="M40" s="88">
        <f t="shared" si="26"/>
        <v>0</v>
      </c>
      <c r="N40" s="88">
        <f t="shared" si="27"/>
        <v>0</v>
      </c>
      <c r="O40" s="3">
        <v>1</v>
      </c>
      <c r="P40" s="92"/>
      <c r="Q40" s="97">
        <v>0.05</v>
      </c>
      <c r="R40" s="88">
        <f t="shared" si="28"/>
        <v>0</v>
      </c>
      <c r="S40" s="88">
        <f t="shared" si="29"/>
        <v>0</v>
      </c>
    </row>
    <row r="41" spans="1:19" ht="32.25" customHeight="1">
      <c r="A41" s="218"/>
      <c r="B41" s="218"/>
      <c r="C41" s="46" t="s">
        <v>72</v>
      </c>
      <c r="D41" s="3" t="s">
        <v>4</v>
      </c>
      <c r="E41" s="3">
        <v>1</v>
      </c>
      <c r="F41" s="92"/>
      <c r="G41" s="97">
        <v>0.05</v>
      </c>
      <c r="H41" s="88">
        <f t="shared" si="24"/>
        <v>0</v>
      </c>
      <c r="I41" s="88">
        <f t="shared" si="25"/>
        <v>0</v>
      </c>
      <c r="J41" s="3">
        <v>1</v>
      </c>
      <c r="K41" s="92"/>
      <c r="L41" s="97">
        <v>0.05</v>
      </c>
      <c r="M41" s="88">
        <f t="shared" si="26"/>
        <v>0</v>
      </c>
      <c r="N41" s="88">
        <f t="shared" si="27"/>
        <v>0</v>
      </c>
      <c r="O41" s="3">
        <v>1</v>
      </c>
      <c r="P41" s="92"/>
      <c r="Q41" s="97">
        <v>0.05</v>
      </c>
      <c r="R41" s="88">
        <f t="shared" si="28"/>
        <v>0</v>
      </c>
      <c r="S41" s="88">
        <f t="shared" si="29"/>
        <v>0</v>
      </c>
    </row>
    <row r="42" spans="1:19" ht="32.25" customHeight="1">
      <c r="A42" s="218"/>
      <c r="B42" s="218"/>
      <c r="C42" s="46" t="s">
        <v>244</v>
      </c>
      <c r="D42" s="3" t="s">
        <v>4</v>
      </c>
      <c r="E42" s="3">
        <v>1</v>
      </c>
      <c r="F42" s="92"/>
      <c r="G42" s="97">
        <v>0.05</v>
      </c>
      <c r="H42" s="88">
        <f t="shared" si="24"/>
        <v>0</v>
      </c>
      <c r="I42" s="88">
        <f t="shared" si="25"/>
        <v>0</v>
      </c>
      <c r="J42" s="3">
        <v>1</v>
      </c>
      <c r="K42" s="92"/>
      <c r="L42" s="97">
        <v>0.05</v>
      </c>
      <c r="M42" s="88">
        <f t="shared" si="26"/>
        <v>0</v>
      </c>
      <c r="N42" s="88">
        <f t="shared" si="27"/>
        <v>0</v>
      </c>
      <c r="O42" s="3">
        <v>1</v>
      </c>
      <c r="P42" s="92"/>
      <c r="Q42" s="97">
        <v>0.05</v>
      </c>
      <c r="R42" s="88">
        <f t="shared" si="28"/>
        <v>0</v>
      </c>
      <c r="S42" s="88">
        <f t="shared" si="29"/>
        <v>0</v>
      </c>
    </row>
    <row r="43" spans="1:19" ht="32.25" customHeight="1">
      <c r="A43" s="218"/>
      <c r="B43" s="218"/>
      <c r="C43" s="46" t="s">
        <v>23</v>
      </c>
      <c r="D43" s="3" t="s">
        <v>22</v>
      </c>
      <c r="E43" s="3">
        <v>400</v>
      </c>
      <c r="F43" s="92"/>
      <c r="G43" s="97">
        <v>0.05</v>
      </c>
      <c r="H43" s="88">
        <f t="shared" si="24"/>
        <v>0</v>
      </c>
      <c r="I43" s="88">
        <f t="shared" si="25"/>
        <v>0</v>
      </c>
      <c r="J43" s="3">
        <v>400</v>
      </c>
      <c r="K43" s="92"/>
      <c r="L43" s="97">
        <v>0.05</v>
      </c>
      <c r="M43" s="88">
        <f t="shared" si="26"/>
        <v>0</v>
      </c>
      <c r="N43" s="88">
        <f t="shared" si="27"/>
        <v>0</v>
      </c>
      <c r="O43" s="3">
        <v>400</v>
      </c>
      <c r="P43" s="92"/>
      <c r="Q43" s="97">
        <v>0.05</v>
      </c>
      <c r="R43" s="88">
        <f t="shared" si="28"/>
        <v>0</v>
      </c>
      <c r="S43" s="88">
        <f t="shared" si="29"/>
        <v>0</v>
      </c>
    </row>
    <row r="44" spans="1:19" ht="32.25" customHeight="1">
      <c r="A44" s="218"/>
      <c r="B44" s="220"/>
      <c r="C44" s="58" t="s">
        <v>65</v>
      </c>
      <c r="D44" s="59"/>
      <c r="E44" s="200">
        <f>SUM(I9:I43)</f>
        <v>0</v>
      </c>
      <c r="F44" s="201"/>
      <c r="G44" s="201"/>
      <c r="H44" s="201"/>
      <c r="I44" s="202"/>
      <c r="J44" s="200">
        <f>SUM(N9:N43)</f>
        <v>0</v>
      </c>
      <c r="K44" s="201"/>
      <c r="L44" s="201"/>
      <c r="M44" s="201"/>
      <c r="N44" s="202"/>
      <c r="O44" s="200">
        <f>SUM(S9:S43)</f>
        <v>0</v>
      </c>
      <c r="P44" s="201"/>
      <c r="Q44" s="201"/>
      <c r="R44" s="201"/>
      <c r="S44" s="202"/>
    </row>
    <row r="45" spans="1:19" s="7" customFormat="1" ht="30">
      <c r="A45" s="2" t="s">
        <v>1</v>
      </c>
      <c r="B45" s="2"/>
      <c r="C45" s="10" t="s">
        <v>53</v>
      </c>
      <c r="D45" s="54"/>
      <c r="E45" s="51" t="s">
        <v>33</v>
      </c>
      <c r="F45" s="52" t="s">
        <v>44</v>
      </c>
      <c r="G45" s="109" t="s">
        <v>45</v>
      </c>
      <c r="H45" s="78" t="s">
        <v>46</v>
      </c>
      <c r="I45" s="78" t="s">
        <v>47</v>
      </c>
      <c r="J45" s="51" t="s">
        <v>33</v>
      </c>
      <c r="K45" s="52" t="s">
        <v>44</v>
      </c>
      <c r="L45" s="109" t="s">
        <v>45</v>
      </c>
      <c r="M45" s="78" t="s">
        <v>46</v>
      </c>
      <c r="N45" s="78" t="s">
        <v>47</v>
      </c>
      <c r="O45" s="51" t="s">
        <v>33</v>
      </c>
      <c r="P45" s="52" t="s">
        <v>44</v>
      </c>
      <c r="Q45" s="109" t="s">
        <v>45</v>
      </c>
      <c r="R45" s="78" t="s">
        <v>46</v>
      </c>
      <c r="S45" s="78" t="s">
        <v>47</v>
      </c>
    </row>
    <row r="46" spans="1:19" s="7" customFormat="1" ht="15">
      <c r="A46" s="215">
        <v>1</v>
      </c>
      <c r="B46" s="219" t="s">
        <v>142</v>
      </c>
      <c r="C46" s="35" t="s">
        <v>3</v>
      </c>
      <c r="D46" s="9" t="s">
        <v>4</v>
      </c>
      <c r="E46" s="117">
        <v>12</v>
      </c>
      <c r="F46" s="88"/>
      <c r="G46" s="97">
        <v>0.18</v>
      </c>
      <c r="H46" s="88">
        <f>F46*(100%+G46)</f>
        <v>0</v>
      </c>
      <c r="I46" s="88">
        <f>E46*H46</f>
        <v>0</v>
      </c>
      <c r="J46" s="117">
        <v>12</v>
      </c>
      <c r="K46" s="88"/>
      <c r="L46" s="97">
        <v>0.18</v>
      </c>
      <c r="M46" s="88">
        <f>K46*(100%+L46)</f>
        <v>0</v>
      </c>
      <c r="N46" s="88">
        <f>J46*M46</f>
        <v>0</v>
      </c>
      <c r="O46" s="117">
        <v>12</v>
      </c>
      <c r="P46" s="88"/>
      <c r="Q46" s="97">
        <v>0.18</v>
      </c>
      <c r="R46" s="88">
        <f>P46*(100%+Q46)</f>
        <v>0</v>
      </c>
      <c r="S46" s="88">
        <f>O46*R46</f>
        <v>0</v>
      </c>
    </row>
    <row r="47" spans="1:19" s="7" customFormat="1" ht="15">
      <c r="A47" s="215"/>
      <c r="B47" s="218"/>
      <c r="C47" s="35" t="s">
        <v>5</v>
      </c>
      <c r="D47" s="9" t="s">
        <v>4</v>
      </c>
      <c r="E47" s="117">
        <v>12</v>
      </c>
      <c r="F47" s="88"/>
      <c r="G47" s="97">
        <v>0.18</v>
      </c>
      <c r="H47" s="88">
        <f t="shared" ref="H47:H49" si="30">F47*(100%+G47)</f>
        <v>0</v>
      </c>
      <c r="I47" s="88">
        <f t="shared" ref="I47:I49" si="31">E47*H47</f>
        <v>0</v>
      </c>
      <c r="J47" s="117">
        <v>12</v>
      </c>
      <c r="K47" s="88"/>
      <c r="L47" s="97">
        <v>0.18</v>
      </c>
      <c r="M47" s="88">
        <f t="shared" ref="M47:M49" si="32">K47*(100%+L47)</f>
        <v>0</v>
      </c>
      <c r="N47" s="88">
        <f t="shared" ref="N47:N49" si="33">J47*M47</f>
        <v>0</v>
      </c>
      <c r="O47" s="117">
        <v>12</v>
      </c>
      <c r="P47" s="88"/>
      <c r="Q47" s="97">
        <v>0.18</v>
      </c>
      <c r="R47" s="88">
        <f t="shared" ref="R47:R49" si="34">P47*(100%+Q47)</f>
        <v>0</v>
      </c>
      <c r="S47" s="88">
        <f t="shared" ref="S47:S49" si="35">O47*R47</f>
        <v>0</v>
      </c>
    </row>
    <row r="48" spans="1:19" s="7" customFormat="1" ht="15">
      <c r="A48" s="215"/>
      <c r="B48" s="218"/>
      <c r="C48" s="35" t="s">
        <v>70</v>
      </c>
      <c r="D48" s="13" t="s">
        <v>4</v>
      </c>
      <c r="E48" s="117">
        <v>24</v>
      </c>
      <c r="F48" s="88"/>
      <c r="G48" s="97">
        <v>0.05</v>
      </c>
      <c r="H48" s="88">
        <f t="shared" si="30"/>
        <v>0</v>
      </c>
      <c r="I48" s="88">
        <f t="shared" si="31"/>
        <v>0</v>
      </c>
      <c r="J48" s="72">
        <v>1</v>
      </c>
      <c r="K48" s="88"/>
      <c r="L48" s="97">
        <v>0.05</v>
      </c>
      <c r="M48" s="88">
        <f t="shared" si="32"/>
        <v>0</v>
      </c>
      <c r="N48" s="88">
        <f t="shared" si="33"/>
        <v>0</v>
      </c>
      <c r="O48" s="72">
        <v>1</v>
      </c>
      <c r="P48" s="88"/>
      <c r="Q48" s="97">
        <v>0.05</v>
      </c>
      <c r="R48" s="88">
        <f t="shared" si="34"/>
        <v>0</v>
      </c>
      <c r="S48" s="88">
        <f t="shared" si="35"/>
        <v>0</v>
      </c>
    </row>
    <row r="49" spans="1:19" s="7" customFormat="1" ht="15">
      <c r="A49" s="215"/>
      <c r="B49" s="218"/>
      <c r="C49" s="35" t="s">
        <v>238</v>
      </c>
      <c r="D49" s="15" t="s">
        <v>4</v>
      </c>
      <c r="E49" s="72">
        <v>1</v>
      </c>
      <c r="F49" s="88"/>
      <c r="G49" s="97">
        <v>0.05</v>
      </c>
      <c r="H49" s="88">
        <f t="shared" si="30"/>
        <v>0</v>
      </c>
      <c r="I49" s="88">
        <f t="shared" si="31"/>
        <v>0</v>
      </c>
      <c r="J49" s="120">
        <v>24</v>
      </c>
      <c r="K49" s="129"/>
      <c r="L49" s="121">
        <v>0.05</v>
      </c>
      <c r="M49" s="129">
        <f t="shared" si="32"/>
        <v>0</v>
      </c>
      <c r="N49" s="129">
        <f t="shared" si="33"/>
        <v>0</v>
      </c>
      <c r="O49" s="120">
        <v>24</v>
      </c>
      <c r="P49" s="88"/>
      <c r="Q49" s="97">
        <v>0.05</v>
      </c>
      <c r="R49" s="88">
        <f t="shared" si="34"/>
        <v>0</v>
      </c>
      <c r="S49" s="88">
        <f t="shared" si="35"/>
        <v>0</v>
      </c>
    </row>
    <row r="50" spans="1:19" s="7" customFormat="1" ht="15">
      <c r="A50" s="215"/>
      <c r="B50" s="218"/>
      <c r="C50" s="34" t="s">
        <v>63</v>
      </c>
      <c r="D50" s="57"/>
      <c r="E50" s="197">
        <f>SUM(I46:I49)</f>
        <v>0</v>
      </c>
      <c r="F50" s="198"/>
      <c r="G50" s="198"/>
      <c r="H50" s="198"/>
      <c r="I50" s="199"/>
      <c r="J50" s="197">
        <f>SUM(N46:N49)</f>
        <v>0</v>
      </c>
      <c r="K50" s="198"/>
      <c r="L50" s="198"/>
      <c r="M50" s="198"/>
      <c r="N50" s="199"/>
      <c r="O50" s="197">
        <f>SUM(S46:S49)</f>
        <v>0</v>
      </c>
      <c r="P50" s="198"/>
      <c r="Q50" s="198"/>
      <c r="R50" s="198"/>
      <c r="S50" s="199"/>
    </row>
    <row r="51" spans="1:19" ht="32.25" customHeight="1">
      <c r="A51" s="218">
        <v>2</v>
      </c>
      <c r="B51" s="218"/>
      <c r="C51" s="46" t="s">
        <v>6</v>
      </c>
      <c r="D51" s="3"/>
      <c r="E51" s="3"/>
      <c r="F51" s="92"/>
      <c r="G51" s="110"/>
      <c r="H51" s="89"/>
      <c r="I51" s="89"/>
      <c r="J51" s="3"/>
      <c r="K51" s="92"/>
      <c r="L51" s="110"/>
      <c r="M51" s="89"/>
      <c r="N51" s="89"/>
      <c r="O51" s="3"/>
      <c r="P51" s="92"/>
      <c r="Q51" s="110"/>
      <c r="R51" s="89"/>
      <c r="S51" s="89"/>
    </row>
    <row r="52" spans="1:19" ht="32.25" customHeight="1">
      <c r="A52" s="218"/>
      <c r="B52" s="218"/>
      <c r="C52" s="46" t="s">
        <v>7</v>
      </c>
      <c r="D52" s="3" t="s">
        <v>8</v>
      </c>
      <c r="E52" s="3">
        <v>5</v>
      </c>
      <c r="F52" s="92"/>
      <c r="G52" s="97">
        <v>0.18</v>
      </c>
      <c r="H52" s="88">
        <f t="shared" ref="H52:H54" si="36">F52*(100%+G52)</f>
        <v>0</v>
      </c>
      <c r="I52" s="88">
        <f t="shared" ref="I52:I54" si="37">E52*H52</f>
        <v>0</v>
      </c>
      <c r="J52" s="3">
        <v>5</v>
      </c>
      <c r="K52" s="92"/>
      <c r="L52" s="97">
        <v>0.18</v>
      </c>
      <c r="M52" s="88">
        <f t="shared" ref="M52:M54" si="38">K52*(100%+L52)</f>
        <v>0</v>
      </c>
      <c r="N52" s="88">
        <f t="shared" ref="N52:N54" si="39">J52*M52</f>
        <v>0</v>
      </c>
      <c r="O52" s="3">
        <v>5</v>
      </c>
      <c r="P52" s="92"/>
      <c r="Q52" s="97">
        <v>0.18</v>
      </c>
      <c r="R52" s="88">
        <f t="shared" ref="R52:R54" si="40">P52*(100%+Q52)</f>
        <v>0</v>
      </c>
      <c r="S52" s="88">
        <f t="shared" ref="S52:S54" si="41">O52*R52</f>
        <v>0</v>
      </c>
    </row>
    <row r="53" spans="1:19" ht="32.25" customHeight="1">
      <c r="A53" s="218"/>
      <c r="B53" s="218"/>
      <c r="C53" s="46" t="s">
        <v>9</v>
      </c>
      <c r="D53" s="3" t="s">
        <v>8</v>
      </c>
      <c r="E53" s="3">
        <v>5</v>
      </c>
      <c r="F53" s="92"/>
      <c r="G53" s="97">
        <v>0.18</v>
      </c>
      <c r="H53" s="88">
        <f t="shared" si="36"/>
        <v>0</v>
      </c>
      <c r="I53" s="88">
        <f t="shared" si="37"/>
        <v>0</v>
      </c>
      <c r="J53" s="3">
        <v>5</v>
      </c>
      <c r="K53" s="92"/>
      <c r="L53" s="97">
        <v>0.18</v>
      </c>
      <c r="M53" s="88">
        <f t="shared" si="38"/>
        <v>0</v>
      </c>
      <c r="N53" s="88">
        <f t="shared" si="39"/>
        <v>0</v>
      </c>
      <c r="O53" s="3">
        <v>5</v>
      </c>
      <c r="P53" s="92"/>
      <c r="Q53" s="97">
        <v>0.18</v>
      </c>
      <c r="R53" s="88">
        <f t="shared" si="40"/>
        <v>0</v>
      </c>
      <c r="S53" s="88">
        <f t="shared" si="41"/>
        <v>0</v>
      </c>
    </row>
    <row r="54" spans="1:19" ht="32.25" customHeight="1">
      <c r="A54" s="218"/>
      <c r="B54" s="218"/>
      <c r="C54" s="46" t="s">
        <v>35</v>
      </c>
      <c r="D54" s="3" t="s">
        <v>8</v>
      </c>
      <c r="E54" s="3">
        <v>8</v>
      </c>
      <c r="F54" s="92"/>
      <c r="G54" s="97">
        <v>0.18</v>
      </c>
      <c r="H54" s="88">
        <f t="shared" si="36"/>
        <v>0</v>
      </c>
      <c r="I54" s="88">
        <f t="shared" si="37"/>
        <v>0</v>
      </c>
      <c r="J54" s="3">
        <v>8</v>
      </c>
      <c r="K54" s="92"/>
      <c r="L54" s="97">
        <v>0.18</v>
      </c>
      <c r="M54" s="88">
        <f t="shared" si="38"/>
        <v>0</v>
      </c>
      <c r="N54" s="88">
        <f t="shared" si="39"/>
        <v>0</v>
      </c>
      <c r="O54" s="3">
        <v>8</v>
      </c>
      <c r="P54" s="92"/>
      <c r="Q54" s="97">
        <v>0.18</v>
      </c>
      <c r="R54" s="88">
        <f t="shared" si="40"/>
        <v>0</v>
      </c>
      <c r="S54" s="88">
        <f t="shared" si="41"/>
        <v>0</v>
      </c>
    </row>
    <row r="55" spans="1:19" ht="32.25" customHeight="1">
      <c r="A55" s="218"/>
      <c r="B55" s="218"/>
      <c r="C55" s="47" t="s">
        <v>10</v>
      </c>
      <c r="D55" s="3"/>
      <c r="E55" s="3"/>
      <c r="F55" s="92"/>
      <c r="G55" s="110"/>
      <c r="H55" s="89"/>
      <c r="I55" s="89"/>
      <c r="J55" s="3"/>
      <c r="K55" s="92"/>
      <c r="L55" s="110"/>
      <c r="M55" s="89"/>
      <c r="N55" s="89"/>
      <c r="O55" s="3"/>
      <c r="P55" s="92"/>
      <c r="Q55" s="110"/>
      <c r="R55" s="89"/>
      <c r="S55" s="89"/>
    </row>
    <row r="56" spans="1:19" ht="128.25">
      <c r="A56" s="218"/>
      <c r="B56" s="218"/>
      <c r="C56" s="48" t="s">
        <v>116</v>
      </c>
      <c r="D56" s="3" t="s">
        <v>11</v>
      </c>
      <c r="E56" s="3">
        <v>20</v>
      </c>
      <c r="F56" s="92"/>
      <c r="G56" s="97">
        <v>0.18</v>
      </c>
      <c r="H56" s="88">
        <f>F56*(100%+G56)</f>
        <v>0</v>
      </c>
      <c r="I56" s="88">
        <f>E56*H56</f>
        <v>0</v>
      </c>
      <c r="J56" s="3">
        <v>20</v>
      </c>
      <c r="K56" s="92"/>
      <c r="L56" s="97">
        <v>0.18</v>
      </c>
      <c r="M56" s="88">
        <f>K56*(100%+L56)</f>
        <v>0</v>
      </c>
      <c r="N56" s="88">
        <f>J56*M56</f>
        <v>0</v>
      </c>
      <c r="O56" s="3">
        <v>20</v>
      </c>
      <c r="P56" s="92"/>
      <c r="Q56" s="97">
        <v>0.18</v>
      </c>
      <c r="R56" s="88">
        <f>P56*(100%+Q56)</f>
        <v>0</v>
      </c>
      <c r="S56" s="88">
        <f>O56*R56</f>
        <v>0</v>
      </c>
    </row>
    <row r="57" spans="1:19" ht="141.75" customHeight="1">
      <c r="A57" s="218"/>
      <c r="B57" s="218"/>
      <c r="C57" s="48" t="s">
        <v>119</v>
      </c>
      <c r="D57" s="3" t="s">
        <v>12</v>
      </c>
      <c r="E57" s="3">
        <v>180</v>
      </c>
      <c r="F57" s="92"/>
      <c r="G57" s="97">
        <v>0.18</v>
      </c>
      <c r="H57" s="88">
        <f>F57*(100%+G57)</f>
        <v>0</v>
      </c>
      <c r="I57" s="88">
        <f>E57*H57</f>
        <v>0</v>
      </c>
      <c r="J57" s="3">
        <v>180</v>
      </c>
      <c r="K57" s="92"/>
      <c r="L57" s="97">
        <v>0.18</v>
      </c>
      <c r="M57" s="88">
        <f>K57*(100%+L57)</f>
        <v>0</v>
      </c>
      <c r="N57" s="88">
        <f>J57*M57</f>
        <v>0</v>
      </c>
      <c r="O57" s="3">
        <v>180</v>
      </c>
      <c r="P57" s="92"/>
      <c r="Q57" s="97">
        <v>0.18</v>
      </c>
      <c r="R57" s="88">
        <f>P57*(100%+Q57)</f>
        <v>0</v>
      </c>
      <c r="S57" s="88">
        <f>O57*R57</f>
        <v>0</v>
      </c>
    </row>
    <row r="58" spans="1:19" ht="53.25" customHeight="1">
      <c r="A58" s="218"/>
      <c r="B58" s="218"/>
      <c r="C58" s="48" t="s">
        <v>118</v>
      </c>
      <c r="D58" s="3" t="s">
        <v>11</v>
      </c>
      <c r="E58" s="3">
        <v>35</v>
      </c>
      <c r="F58" s="92"/>
      <c r="G58" s="97">
        <v>0.18</v>
      </c>
      <c r="H58" s="88">
        <f t="shared" ref="H58:H60" si="42">F58*(100%+G58)</f>
        <v>0</v>
      </c>
      <c r="I58" s="88">
        <f t="shared" ref="I58:I60" si="43">E58*H58</f>
        <v>0</v>
      </c>
      <c r="J58" s="3">
        <v>35</v>
      </c>
      <c r="K58" s="92"/>
      <c r="L58" s="97">
        <v>0.18</v>
      </c>
      <c r="M58" s="88">
        <f t="shared" ref="M58:M60" si="44">K58*(100%+L58)</f>
        <v>0</v>
      </c>
      <c r="N58" s="88">
        <f t="shared" ref="N58:N60" si="45">J58*M58</f>
        <v>0</v>
      </c>
      <c r="O58" s="3">
        <v>35</v>
      </c>
      <c r="P58" s="92"/>
      <c r="Q58" s="97">
        <v>0.18</v>
      </c>
      <c r="R58" s="88">
        <f t="shared" ref="R58:R60" si="46">P58*(100%+Q58)</f>
        <v>0</v>
      </c>
      <c r="S58" s="88">
        <f t="shared" ref="S58:S60" si="47">O58*R58</f>
        <v>0</v>
      </c>
    </row>
    <row r="59" spans="1:19" ht="32.25" customHeight="1">
      <c r="A59" s="218"/>
      <c r="B59" s="218"/>
      <c r="C59" s="48" t="s">
        <v>117</v>
      </c>
      <c r="D59" s="3" t="s">
        <v>13</v>
      </c>
      <c r="E59" s="3">
        <v>200</v>
      </c>
      <c r="F59" s="92"/>
      <c r="G59" s="97">
        <v>0.18</v>
      </c>
      <c r="H59" s="88">
        <f t="shared" si="42"/>
        <v>0</v>
      </c>
      <c r="I59" s="88">
        <f t="shared" si="43"/>
        <v>0</v>
      </c>
      <c r="J59" s="3">
        <v>200</v>
      </c>
      <c r="K59" s="92"/>
      <c r="L59" s="97">
        <v>0.18</v>
      </c>
      <c r="M59" s="88">
        <f t="shared" si="44"/>
        <v>0</v>
      </c>
      <c r="N59" s="88">
        <f t="shared" si="45"/>
        <v>0</v>
      </c>
      <c r="O59" s="3">
        <v>200</v>
      </c>
      <c r="P59" s="92"/>
      <c r="Q59" s="97">
        <v>0.18</v>
      </c>
      <c r="R59" s="88">
        <f t="shared" si="46"/>
        <v>0</v>
      </c>
      <c r="S59" s="88">
        <f t="shared" si="47"/>
        <v>0</v>
      </c>
    </row>
    <row r="60" spans="1:19" ht="34.700000000000003" customHeight="1">
      <c r="A60" s="218"/>
      <c r="B60" s="218"/>
      <c r="C60" s="46" t="s">
        <v>34</v>
      </c>
      <c r="D60" s="3" t="s">
        <v>8</v>
      </c>
      <c r="E60" s="3">
        <v>10</v>
      </c>
      <c r="F60" s="92"/>
      <c r="G60" s="97">
        <v>0.18</v>
      </c>
      <c r="H60" s="88">
        <f t="shared" si="42"/>
        <v>0</v>
      </c>
      <c r="I60" s="88">
        <f t="shared" si="43"/>
        <v>0</v>
      </c>
      <c r="J60" s="3">
        <v>10</v>
      </c>
      <c r="K60" s="92"/>
      <c r="L60" s="97">
        <v>0.18</v>
      </c>
      <c r="M60" s="88">
        <f t="shared" si="44"/>
        <v>0</v>
      </c>
      <c r="N60" s="88">
        <f t="shared" si="45"/>
        <v>0</v>
      </c>
      <c r="O60" s="3">
        <v>10</v>
      </c>
      <c r="P60" s="92"/>
      <c r="Q60" s="97">
        <v>0.18</v>
      </c>
      <c r="R60" s="88">
        <f t="shared" si="46"/>
        <v>0</v>
      </c>
      <c r="S60" s="88">
        <f t="shared" si="47"/>
        <v>0</v>
      </c>
    </row>
    <row r="61" spans="1:19" ht="128.25" customHeight="1">
      <c r="A61" s="218"/>
      <c r="B61" s="218"/>
      <c r="C61" s="48" t="s">
        <v>120</v>
      </c>
      <c r="D61" s="3" t="s">
        <v>12</v>
      </c>
      <c r="E61" s="3">
        <v>20</v>
      </c>
      <c r="F61" s="92"/>
      <c r="G61" s="97">
        <v>0.18</v>
      </c>
      <c r="H61" s="88">
        <f>F61*(100%+G61)</f>
        <v>0</v>
      </c>
      <c r="I61" s="88">
        <f>E61*H61</f>
        <v>0</v>
      </c>
      <c r="J61" s="3">
        <v>20</v>
      </c>
      <c r="K61" s="92"/>
      <c r="L61" s="97">
        <v>0.18</v>
      </c>
      <c r="M61" s="88">
        <f>K61*(100%+L61)</f>
        <v>0</v>
      </c>
      <c r="N61" s="88">
        <f>J61*M61</f>
        <v>0</v>
      </c>
      <c r="O61" s="3">
        <v>20</v>
      </c>
      <c r="P61" s="92"/>
      <c r="Q61" s="97">
        <v>0.18</v>
      </c>
      <c r="R61" s="88">
        <f>P61*(100%+Q61)</f>
        <v>0</v>
      </c>
      <c r="S61" s="88">
        <f>O61*R61</f>
        <v>0</v>
      </c>
    </row>
    <row r="62" spans="1:19" ht="32.25" customHeight="1">
      <c r="A62" s="218"/>
      <c r="B62" s="218"/>
      <c r="C62" s="46" t="s">
        <v>121</v>
      </c>
      <c r="D62" s="49" t="s">
        <v>14</v>
      </c>
      <c r="E62" s="3">
        <v>5</v>
      </c>
      <c r="F62" s="92"/>
      <c r="G62" s="97">
        <v>0.18</v>
      </c>
      <c r="H62" s="88">
        <f>F62*(100%+G62)</f>
        <v>0</v>
      </c>
      <c r="I62" s="88">
        <f>E62*H62</f>
        <v>0</v>
      </c>
      <c r="J62" s="3">
        <v>5</v>
      </c>
      <c r="K62" s="92"/>
      <c r="L62" s="97">
        <v>0.18</v>
      </c>
      <c r="M62" s="88">
        <f>K62*(100%+L62)</f>
        <v>0</v>
      </c>
      <c r="N62" s="88">
        <f>J62*M62</f>
        <v>0</v>
      </c>
      <c r="O62" s="3">
        <v>5</v>
      </c>
      <c r="P62" s="92"/>
      <c r="Q62" s="97">
        <v>0.18</v>
      </c>
      <c r="R62" s="88">
        <f>P62*(100%+Q62)</f>
        <v>0</v>
      </c>
      <c r="S62" s="88">
        <f>O62*R62</f>
        <v>0</v>
      </c>
    </row>
    <row r="63" spans="1:19" ht="32.25" customHeight="1">
      <c r="A63" s="218"/>
      <c r="B63" s="218"/>
      <c r="C63" s="46" t="s">
        <v>122</v>
      </c>
      <c r="D63" s="49" t="s">
        <v>14</v>
      </c>
      <c r="E63" s="3">
        <v>5</v>
      </c>
      <c r="F63" s="92"/>
      <c r="G63" s="97">
        <v>0.18</v>
      </c>
      <c r="H63" s="88">
        <f>F63*(100%+G63)</f>
        <v>0</v>
      </c>
      <c r="I63" s="88">
        <f>E63*H63</f>
        <v>0</v>
      </c>
      <c r="J63" s="3">
        <v>5</v>
      </c>
      <c r="K63" s="92"/>
      <c r="L63" s="97">
        <v>0.18</v>
      </c>
      <c r="M63" s="88">
        <f>K63*(100%+L63)</f>
        <v>0</v>
      </c>
      <c r="N63" s="88">
        <f>J63*M63</f>
        <v>0</v>
      </c>
      <c r="O63" s="3">
        <v>5</v>
      </c>
      <c r="P63" s="92"/>
      <c r="Q63" s="97">
        <v>0.18</v>
      </c>
      <c r="R63" s="88">
        <f>P63*(100%+Q63)</f>
        <v>0</v>
      </c>
      <c r="S63" s="88">
        <f>O63*R63</f>
        <v>0</v>
      </c>
    </row>
    <row r="64" spans="1:19" ht="32.25" customHeight="1">
      <c r="A64" s="218"/>
      <c r="B64" s="218"/>
      <c r="C64" s="48" t="s">
        <v>15</v>
      </c>
      <c r="D64" s="3" t="s">
        <v>14</v>
      </c>
      <c r="E64" s="3">
        <v>8</v>
      </c>
      <c r="F64" s="92"/>
      <c r="G64" s="97">
        <v>0.18</v>
      </c>
      <c r="H64" s="88">
        <f t="shared" ref="H64:H79" si="48">F64*(100%+G64)</f>
        <v>0</v>
      </c>
      <c r="I64" s="88">
        <f t="shared" ref="I64:I79" si="49">E64*H64</f>
        <v>0</v>
      </c>
      <c r="J64" s="3">
        <v>8</v>
      </c>
      <c r="K64" s="92"/>
      <c r="L64" s="97">
        <v>0.18</v>
      </c>
      <c r="M64" s="88">
        <f t="shared" ref="M64:M79" si="50">K64*(100%+L64)</f>
        <v>0</v>
      </c>
      <c r="N64" s="88">
        <f t="shared" ref="N64:N79" si="51">J64*M64</f>
        <v>0</v>
      </c>
      <c r="O64" s="3">
        <v>8</v>
      </c>
      <c r="P64" s="92"/>
      <c r="Q64" s="97">
        <v>0.18</v>
      </c>
      <c r="R64" s="88">
        <f t="shared" ref="R64:R79" si="52">P64*(100%+Q64)</f>
        <v>0</v>
      </c>
      <c r="S64" s="88">
        <f t="shared" ref="S64:S79" si="53">O64*R64</f>
        <v>0</v>
      </c>
    </row>
    <row r="65" spans="1:19" ht="32.25" customHeight="1">
      <c r="A65" s="218"/>
      <c r="B65" s="218"/>
      <c r="C65" s="48" t="s">
        <v>16</v>
      </c>
      <c r="D65" s="3" t="s">
        <v>14</v>
      </c>
      <c r="E65" s="3">
        <v>8</v>
      </c>
      <c r="F65" s="92"/>
      <c r="G65" s="97">
        <v>0.18</v>
      </c>
      <c r="H65" s="88">
        <f t="shared" si="48"/>
        <v>0</v>
      </c>
      <c r="I65" s="88">
        <f t="shared" si="49"/>
        <v>0</v>
      </c>
      <c r="J65" s="3">
        <v>8</v>
      </c>
      <c r="K65" s="92"/>
      <c r="L65" s="97">
        <v>0.18</v>
      </c>
      <c r="M65" s="88">
        <f t="shared" si="50"/>
        <v>0</v>
      </c>
      <c r="N65" s="88">
        <f t="shared" si="51"/>
        <v>0</v>
      </c>
      <c r="O65" s="3">
        <v>8</v>
      </c>
      <c r="P65" s="92"/>
      <c r="Q65" s="97">
        <v>0.18</v>
      </c>
      <c r="R65" s="88">
        <f t="shared" si="52"/>
        <v>0</v>
      </c>
      <c r="S65" s="88">
        <f t="shared" si="53"/>
        <v>0</v>
      </c>
    </row>
    <row r="66" spans="1:19" ht="32.25" customHeight="1">
      <c r="A66" s="218"/>
      <c r="B66" s="218"/>
      <c r="C66" s="48" t="s">
        <v>17</v>
      </c>
      <c r="D66" s="3" t="s">
        <v>14</v>
      </c>
      <c r="E66" s="3">
        <v>5</v>
      </c>
      <c r="F66" s="92"/>
      <c r="G66" s="97">
        <v>0.18</v>
      </c>
      <c r="H66" s="88">
        <f t="shared" si="48"/>
        <v>0</v>
      </c>
      <c r="I66" s="88">
        <f t="shared" si="49"/>
        <v>0</v>
      </c>
      <c r="J66" s="3">
        <v>5</v>
      </c>
      <c r="K66" s="92"/>
      <c r="L66" s="97">
        <v>0.18</v>
      </c>
      <c r="M66" s="88">
        <f t="shared" si="50"/>
        <v>0</v>
      </c>
      <c r="N66" s="88">
        <f t="shared" si="51"/>
        <v>0</v>
      </c>
      <c r="O66" s="3">
        <v>5</v>
      </c>
      <c r="P66" s="92"/>
      <c r="Q66" s="97">
        <v>0.18</v>
      </c>
      <c r="R66" s="88">
        <f t="shared" si="52"/>
        <v>0</v>
      </c>
      <c r="S66" s="88">
        <f t="shared" si="53"/>
        <v>0</v>
      </c>
    </row>
    <row r="67" spans="1:19" ht="32.25" customHeight="1">
      <c r="A67" s="218"/>
      <c r="B67" s="218"/>
      <c r="C67" s="48" t="s">
        <v>123</v>
      </c>
      <c r="D67" s="3" t="s">
        <v>14</v>
      </c>
      <c r="E67" s="3">
        <v>2</v>
      </c>
      <c r="F67" s="92"/>
      <c r="G67" s="97">
        <v>0.18</v>
      </c>
      <c r="H67" s="88">
        <f t="shared" si="48"/>
        <v>0</v>
      </c>
      <c r="I67" s="88">
        <f t="shared" si="49"/>
        <v>0</v>
      </c>
      <c r="J67" s="3">
        <v>2</v>
      </c>
      <c r="K67" s="92"/>
      <c r="L67" s="97">
        <v>0.18</v>
      </c>
      <c r="M67" s="88">
        <f t="shared" si="50"/>
        <v>0</v>
      </c>
      <c r="N67" s="88">
        <f t="shared" si="51"/>
        <v>0</v>
      </c>
      <c r="O67" s="3">
        <v>2</v>
      </c>
      <c r="P67" s="92"/>
      <c r="Q67" s="97">
        <v>0.18</v>
      </c>
      <c r="R67" s="88">
        <f t="shared" si="52"/>
        <v>0</v>
      </c>
      <c r="S67" s="88">
        <f t="shared" si="53"/>
        <v>0</v>
      </c>
    </row>
    <row r="68" spans="1:19" ht="32.25" customHeight="1">
      <c r="A68" s="218"/>
      <c r="B68" s="218"/>
      <c r="C68" s="48" t="s">
        <v>19</v>
      </c>
      <c r="D68" s="3" t="s">
        <v>14</v>
      </c>
      <c r="E68" s="3">
        <v>2</v>
      </c>
      <c r="F68" s="92"/>
      <c r="G68" s="97">
        <v>0.18</v>
      </c>
      <c r="H68" s="88">
        <f t="shared" si="48"/>
        <v>0</v>
      </c>
      <c r="I68" s="88">
        <f t="shared" si="49"/>
        <v>0</v>
      </c>
      <c r="J68" s="3">
        <v>2</v>
      </c>
      <c r="K68" s="92"/>
      <c r="L68" s="97">
        <v>0.18</v>
      </c>
      <c r="M68" s="88">
        <f t="shared" si="50"/>
        <v>0</v>
      </c>
      <c r="N68" s="88">
        <f t="shared" si="51"/>
        <v>0</v>
      </c>
      <c r="O68" s="3">
        <v>2</v>
      </c>
      <c r="P68" s="92"/>
      <c r="Q68" s="97">
        <v>0.18</v>
      </c>
      <c r="R68" s="88">
        <f t="shared" si="52"/>
        <v>0</v>
      </c>
      <c r="S68" s="88">
        <f t="shared" si="53"/>
        <v>0</v>
      </c>
    </row>
    <row r="69" spans="1:19" ht="32.25" customHeight="1">
      <c r="A69" s="218"/>
      <c r="B69" s="218"/>
      <c r="C69" s="48" t="s">
        <v>36</v>
      </c>
      <c r="D69" s="3" t="s">
        <v>14</v>
      </c>
      <c r="E69" s="3">
        <v>2</v>
      </c>
      <c r="F69" s="92"/>
      <c r="G69" s="97">
        <v>0.18</v>
      </c>
      <c r="H69" s="88">
        <f t="shared" si="48"/>
        <v>0</v>
      </c>
      <c r="I69" s="88">
        <f t="shared" si="49"/>
        <v>0</v>
      </c>
      <c r="J69" s="3">
        <v>2</v>
      </c>
      <c r="K69" s="92"/>
      <c r="L69" s="97">
        <v>0.18</v>
      </c>
      <c r="M69" s="88">
        <f t="shared" si="50"/>
        <v>0</v>
      </c>
      <c r="N69" s="88">
        <f t="shared" si="51"/>
        <v>0</v>
      </c>
      <c r="O69" s="3">
        <v>2</v>
      </c>
      <c r="P69" s="92"/>
      <c r="Q69" s="97">
        <v>0.18</v>
      </c>
      <c r="R69" s="88">
        <f t="shared" si="52"/>
        <v>0</v>
      </c>
      <c r="S69" s="88">
        <f t="shared" si="53"/>
        <v>0</v>
      </c>
    </row>
    <row r="70" spans="1:19" ht="32.25" customHeight="1">
      <c r="A70" s="218"/>
      <c r="B70" s="218"/>
      <c r="C70" s="48" t="s">
        <v>20</v>
      </c>
      <c r="D70" s="3" t="s">
        <v>14</v>
      </c>
      <c r="E70" s="3">
        <v>2</v>
      </c>
      <c r="F70" s="92"/>
      <c r="G70" s="97">
        <v>0.18</v>
      </c>
      <c r="H70" s="88">
        <f t="shared" si="48"/>
        <v>0</v>
      </c>
      <c r="I70" s="88">
        <f t="shared" si="49"/>
        <v>0</v>
      </c>
      <c r="J70" s="3">
        <v>2</v>
      </c>
      <c r="K70" s="92"/>
      <c r="L70" s="97">
        <v>0.18</v>
      </c>
      <c r="M70" s="88">
        <f t="shared" si="50"/>
        <v>0</v>
      </c>
      <c r="N70" s="88">
        <f t="shared" si="51"/>
        <v>0</v>
      </c>
      <c r="O70" s="3">
        <v>2</v>
      </c>
      <c r="P70" s="92"/>
      <c r="Q70" s="97">
        <v>0.18</v>
      </c>
      <c r="R70" s="88">
        <f t="shared" si="52"/>
        <v>0</v>
      </c>
      <c r="S70" s="88">
        <f t="shared" si="53"/>
        <v>0</v>
      </c>
    </row>
    <row r="71" spans="1:19" ht="32.25" customHeight="1">
      <c r="A71" s="218"/>
      <c r="B71" s="218"/>
      <c r="C71" s="48" t="s">
        <v>21</v>
      </c>
      <c r="D71" s="3" t="s">
        <v>22</v>
      </c>
      <c r="E71" s="3">
        <v>40</v>
      </c>
      <c r="F71" s="92"/>
      <c r="G71" s="97">
        <v>0.18</v>
      </c>
      <c r="H71" s="88">
        <f t="shared" si="48"/>
        <v>0</v>
      </c>
      <c r="I71" s="88">
        <f t="shared" si="49"/>
        <v>0</v>
      </c>
      <c r="J71" s="3">
        <v>40</v>
      </c>
      <c r="K71" s="92"/>
      <c r="L71" s="97">
        <v>0.18</v>
      </c>
      <c r="M71" s="88">
        <f t="shared" si="50"/>
        <v>0</v>
      </c>
      <c r="N71" s="88">
        <f t="shared" si="51"/>
        <v>0</v>
      </c>
      <c r="O71" s="3">
        <v>40</v>
      </c>
      <c r="P71" s="92"/>
      <c r="Q71" s="97">
        <v>0.18</v>
      </c>
      <c r="R71" s="88">
        <f t="shared" si="52"/>
        <v>0</v>
      </c>
      <c r="S71" s="88">
        <f t="shared" si="53"/>
        <v>0</v>
      </c>
    </row>
    <row r="72" spans="1:19" ht="32.25" customHeight="1">
      <c r="A72" s="218"/>
      <c r="B72" s="218"/>
      <c r="C72" s="46" t="s">
        <v>48</v>
      </c>
      <c r="D72" s="3" t="s">
        <v>49</v>
      </c>
      <c r="E72" s="3">
        <v>1</v>
      </c>
      <c r="F72" s="92"/>
      <c r="G72" s="97">
        <v>0.18</v>
      </c>
      <c r="H72" s="88">
        <f t="shared" si="48"/>
        <v>0</v>
      </c>
      <c r="I72" s="88">
        <f t="shared" si="49"/>
        <v>0</v>
      </c>
      <c r="J72" s="3">
        <v>1</v>
      </c>
      <c r="K72" s="92"/>
      <c r="L72" s="97">
        <v>0.18</v>
      </c>
      <c r="M72" s="88">
        <f t="shared" si="50"/>
        <v>0</v>
      </c>
      <c r="N72" s="88">
        <f t="shared" si="51"/>
        <v>0</v>
      </c>
      <c r="O72" s="3">
        <v>1</v>
      </c>
      <c r="P72" s="92"/>
      <c r="Q72" s="97">
        <v>0.18</v>
      </c>
      <c r="R72" s="88">
        <f t="shared" si="52"/>
        <v>0</v>
      </c>
      <c r="S72" s="88">
        <f t="shared" si="53"/>
        <v>0</v>
      </c>
    </row>
    <row r="73" spans="1:19" ht="32.25" customHeight="1">
      <c r="A73" s="218"/>
      <c r="B73" s="218"/>
      <c r="C73" s="48" t="s">
        <v>124</v>
      </c>
      <c r="D73" s="3" t="s">
        <v>50</v>
      </c>
      <c r="E73" s="3">
        <v>20</v>
      </c>
      <c r="F73" s="92"/>
      <c r="G73" s="97">
        <v>0.18</v>
      </c>
      <c r="H73" s="88">
        <f t="shared" si="48"/>
        <v>0</v>
      </c>
      <c r="I73" s="88">
        <f t="shared" si="49"/>
        <v>0</v>
      </c>
      <c r="J73" s="3">
        <v>20</v>
      </c>
      <c r="K73" s="92"/>
      <c r="L73" s="97">
        <v>0.18</v>
      </c>
      <c r="M73" s="88">
        <f t="shared" si="50"/>
        <v>0</v>
      </c>
      <c r="N73" s="88">
        <f t="shared" si="51"/>
        <v>0</v>
      </c>
      <c r="O73" s="3">
        <v>20</v>
      </c>
      <c r="P73" s="92"/>
      <c r="Q73" s="97">
        <v>0.18</v>
      </c>
      <c r="R73" s="88">
        <f t="shared" si="52"/>
        <v>0</v>
      </c>
      <c r="S73" s="88">
        <f t="shared" si="53"/>
        <v>0</v>
      </c>
    </row>
    <row r="74" spans="1:19" ht="32.25" customHeight="1">
      <c r="A74" s="218"/>
      <c r="B74" s="218"/>
      <c r="C74" s="46" t="s">
        <v>52</v>
      </c>
      <c r="D74" s="3" t="s">
        <v>14</v>
      </c>
      <c r="E74" s="137">
        <v>1</v>
      </c>
      <c r="F74" s="92"/>
      <c r="G74" s="97">
        <v>0.18</v>
      </c>
      <c r="H74" s="88">
        <f t="shared" si="48"/>
        <v>0</v>
      </c>
      <c r="I74" s="88">
        <f t="shared" si="49"/>
        <v>0</v>
      </c>
      <c r="J74" s="137">
        <v>1</v>
      </c>
      <c r="K74" s="92"/>
      <c r="L74" s="97">
        <v>0.18</v>
      </c>
      <c r="M74" s="88">
        <f t="shared" si="50"/>
        <v>0</v>
      </c>
      <c r="N74" s="88">
        <f t="shared" si="51"/>
        <v>0</v>
      </c>
      <c r="O74" s="137">
        <v>1</v>
      </c>
      <c r="P74" s="92"/>
      <c r="Q74" s="97">
        <v>0.18</v>
      </c>
      <c r="R74" s="88">
        <f t="shared" si="52"/>
        <v>0</v>
      </c>
      <c r="S74" s="88">
        <f t="shared" si="53"/>
        <v>0</v>
      </c>
    </row>
    <row r="75" spans="1:19" ht="32.25" customHeight="1">
      <c r="A75" s="218"/>
      <c r="B75" s="218"/>
      <c r="C75" s="48" t="s">
        <v>161</v>
      </c>
      <c r="D75" s="3" t="s">
        <v>159</v>
      </c>
      <c r="E75" s="3">
        <v>5</v>
      </c>
      <c r="F75" s="92"/>
      <c r="G75" s="97">
        <v>0.18</v>
      </c>
      <c r="H75" s="88">
        <f t="shared" si="48"/>
        <v>0</v>
      </c>
      <c r="I75" s="88">
        <f t="shared" si="49"/>
        <v>0</v>
      </c>
      <c r="J75" s="74">
        <v>5</v>
      </c>
      <c r="K75" s="92"/>
      <c r="L75" s="97">
        <v>0.18</v>
      </c>
      <c r="M75" s="88">
        <f t="shared" si="50"/>
        <v>0</v>
      </c>
      <c r="N75" s="88">
        <f t="shared" si="51"/>
        <v>0</v>
      </c>
      <c r="O75" s="74">
        <v>5</v>
      </c>
      <c r="P75" s="92"/>
      <c r="Q75" s="97">
        <v>0.18</v>
      </c>
      <c r="R75" s="88">
        <f t="shared" si="52"/>
        <v>0</v>
      </c>
      <c r="S75" s="88">
        <f t="shared" si="53"/>
        <v>0</v>
      </c>
    </row>
    <row r="76" spans="1:19" ht="32.25" customHeight="1">
      <c r="A76" s="218"/>
      <c r="B76" s="218"/>
      <c r="C76" s="46" t="s">
        <v>162</v>
      </c>
      <c r="D76" s="3" t="s">
        <v>8</v>
      </c>
      <c r="E76" s="3">
        <v>15</v>
      </c>
      <c r="F76" s="92"/>
      <c r="G76" s="97">
        <v>0.18</v>
      </c>
      <c r="H76" s="88">
        <f t="shared" si="48"/>
        <v>0</v>
      </c>
      <c r="I76" s="88">
        <f t="shared" si="49"/>
        <v>0</v>
      </c>
      <c r="J76" s="74">
        <v>15</v>
      </c>
      <c r="K76" s="92"/>
      <c r="L76" s="97">
        <v>0.18</v>
      </c>
      <c r="M76" s="88">
        <f t="shared" si="50"/>
        <v>0</v>
      </c>
      <c r="N76" s="88">
        <f t="shared" si="51"/>
        <v>0</v>
      </c>
      <c r="O76" s="74">
        <v>15</v>
      </c>
      <c r="P76" s="92"/>
      <c r="Q76" s="97">
        <v>0.18</v>
      </c>
      <c r="R76" s="88">
        <f t="shared" si="52"/>
        <v>0</v>
      </c>
      <c r="S76" s="88">
        <f t="shared" si="53"/>
        <v>0</v>
      </c>
    </row>
    <row r="77" spans="1:19" ht="30" customHeight="1">
      <c r="A77" s="218"/>
      <c r="B77" s="218"/>
      <c r="C77" s="42" t="s">
        <v>25</v>
      </c>
      <c r="D77" s="32" t="s">
        <v>42</v>
      </c>
      <c r="E77" s="94">
        <v>1</v>
      </c>
      <c r="F77" s="130"/>
      <c r="G77" s="121">
        <v>0.18</v>
      </c>
      <c r="H77" s="129">
        <f t="shared" si="48"/>
        <v>0</v>
      </c>
      <c r="I77" s="129">
        <f t="shared" si="49"/>
        <v>0</v>
      </c>
      <c r="J77" s="94">
        <v>1</v>
      </c>
      <c r="K77" s="130"/>
      <c r="L77" s="121">
        <v>0.18</v>
      </c>
      <c r="M77" s="129">
        <f t="shared" si="50"/>
        <v>0</v>
      </c>
      <c r="N77" s="129">
        <f t="shared" si="51"/>
        <v>0</v>
      </c>
      <c r="O77" s="94">
        <v>1</v>
      </c>
      <c r="P77" s="95"/>
      <c r="Q77" s="97">
        <v>0.18</v>
      </c>
      <c r="R77" s="88">
        <f t="shared" si="52"/>
        <v>0</v>
      </c>
      <c r="S77" s="88">
        <f t="shared" si="53"/>
        <v>0</v>
      </c>
    </row>
    <row r="78" spans="1:19" ht="30" customHeight="1">
      <c r="A78" s="218"/>
      <c r="B78" s="218"/>
      <c r="C78" s="42" t="s">
        <v>27</v>
      </c>
      <c r="D78" s="32" t="s">
        <v>42</v>
      </c>
      <c r="E78" s="94">
        <v>1</v>
      </c>
      <c r="F78" s="130"/>
      <c r="G78" s="121">
        <v>0.18</v>
      </c>
      <c r="H78" s="129">
        <f t="shared" si="48"/>
        <v>0</v>
      </c>
      <c r="I78" s="129">
        <f t="shared" si="49"/>
        <v>0</v>
      </c>
      <c r="J78" s="94">
        <v>1</v>
      </c>
      <c r="K78" s="130"/>
      <c r="L78" s="121">
        <v>0.18</v>
      </c>
      <c r="M78" s="129">
        <f t="shared" si="50"/>
        <v>0</v>
      </c>
      <c r="N78" s="129">
        <f t="shared" si="51"/>
        <v>0</v>
      </c>
      <c r="O78" s="94">
        <v>1</v>
      </c>
      <c r="P78" s="95"/>
      <c r="Q78" s="97">
        <v>0.18</v>
      </c>
      <c r="R78" s="88">
        <f t="shared" si="52"/>
        <v>0</v>
      </c>
      <c r="S78" s="88">
        <f t="shared" si="53"/>
        <v>0</v>
      </c>
    </row>
    <row r="79" spans="1:19" ht="30" customHeight="1">
      <c r="A79" s="218"/>
      <c r="B79" s="218"/>
      <c r="C79" s="42" t="s">
        <v>28</v>
      </c>
      <c r="D79" s="32" t="s">
        <v>42</v>
      </c>
      <c r="E79" s="94">
        <v>1</v>
      </c>
      <c r="F79" s="130"/>
      <c r="G79" s="121">
        <v>0.18</v>
      </c>
      <c r="H79" s="129">
        <f t="shared" si="48"/>
        <v>0</v>
      </c>
      <c r="I79" s="129">
        <f t="shared" si="49"/>
        <v>0</v>
      </c>
      <c r="J79" s="94">
        <v>1</v>
      </c>
      <c r="K79" s="130"/>
      <c r="L79" s="121">
        <v>0.18</v>
      </c>
      <c r="M79" s="129">
        <f t="shared" si="50"/>
        <v>0</v>
      </c>
      <c r="N79" s="129">
        <f t="shared" si="51"/>
        <v>0</v>
      </c>
      <c r="O79" s="94">
        <v>1</v>
      </c>
      <c r="P79" s="95"/>
      <c r="Q79" s="97">
        <v>0.18</v>
      </c>
      <c r="R79" s="88">
        <f t="shared" si="52"/>
        <v>0</v>
      </c>
      <c r="S79" s="88">
        <f t="shared" si="53"/>
        <v>0</v>
      </c>
    </row>
    <row r="80" spans="1:19" ht="32.25" customHeight="1">
      <c r="A80" s="218"/>
      <c r="B80" s="218"/>
      <c r="C80" s="48" t="s">
        <v>18</v>
      </c>
      <c r="D80" s="3" t="s">
        <v>14</v>
      </c>
      <c r="E80" s="3">
        <v>8</v>
      </c>
      <c r="F80" s="92"/>
      <c r="G80" s="97">
        <v>0.05</v>
      </c>
      <c r="H80" s="88">
        <f t="shared" ref="H80:H86" si="54">F80*(100%+G80)</f>
        <v>0</v>
      </c>
      <c r="I80" s="88">
        <f t="shared" ref="I80:I86" si="55">E80*H80</f>
        <v>0</v>
      </c>
      <c r="J80" s="3">
        <v>8</v>
      </c>
      <c r="K80" s="92"/>
      <c r="L80" s="97">
        <v>0.05</v>
      </c>
      <c r="M80" s="88">
        <f t="shared" ref="M80:M86" si="56">K80*(100%+L80)</f>
        <v>0</v>
      </c>
      <c r="N80" s="88">
        <f t="shared" ref="N80:N86" si="57">J80*M80</f>
        <v>0</v>
      </c>
      <c r="O80" s="3">
        <v>8</v>
      </c>
      <c r="P80" s="92"/>
      <c r="Q80" s="97">
        <v>0.05</v>
      </c>
      <c r="R80" s="88">
        <f t="shared" ref="R80:R86" si="58">P80*(100%+Q80)</f>
        <v>0</v>
      </c>
      <c r="S80" s="88">
        <f t="shared" ref="S80:S86" si="59">O80*R80</f>
        <v>0</v>
      </c>
    </row>
    <row r="81" spans="1:19" ht="32.25" customHeight="1">
      <c r="A81" s="218"/>
      <c r="B81" s="218"/>
      <c r="C81" s="46" t="s">
        <v>167</v>
      </c>
      <c r="D81" s="3" t="s">
        <v>4</v>
      </c>
      <c r="E81" s="3">
        <v>3</v>
      </c>
      <c r="F81" s="92"/>
      <c r="G81" s="97">
        <v>0.05</v>
      </c>
      <c r="H81" s="88">
        <f t="shared" si="54"/>
        <v>0</v>
      </c>
      <c r="I81" s="88">
        <f t="shared" si="55"/>
        <v>0</v>
      </c>
      <c r="J81" s="3">
        <v>3</v>
      </c>
      <c r="K81" s="92"/>
      <c r="L81" s="97">
        <v>0.05</v>
      </c>
      <c r="M81" s="88">
        <f t="shared" si="56"/>
        <v>0</v>
      </c>
      <c r="N81" s="88">
        <f t="shared" si="57"/>
        <v>0</v>
      </c>
      <c r="O81" s="3">
        <v>3</v>
      </c>
      <c r="P81" s="92"/>
      <c r="Q81" s="97">
        <v>0.05</v>
      </c>
      <c r="R81" s="88">
        <f t="shared" si="58"/>
        <v>0</v>
      </c>
      <c r="S81" s="88">
        <f t="shared" si="59"/>
        <v>0</v>
      </c>
    </row>
    <row r="82" spans="1:19" ht="32.25" customHeight="1">
      <c r="A82" s="218"/>
      <c r="B82" s="218"/>
      <c r="C82" s="46" t="s">
        <v>69</v>
      </c>
      <c r="D82" s="3" t="s">
        <v>4</v>
      </c>
      <c r="E82" s="3">
        <v>3</v>
      </c>
      <c r="F82" s="92"/>
      <c r="G82" s="97">
        <v>0.05</v>
      </c>
      <c r="H82" s="88">
        <f t="shared" si="54"/>
        <v>0</v>
      </c>
      <c r="I82" s="88">
        <f t="shared" si="55"/>
        <v>0</v>
      </c>
      <c r="J82" s="3">
        <v>3</v>
      </c>
      <c r="K82" s="92"/>
      <c r="L82" s="97">
        <v>0.05</v>
      </c>
      <c r="M82" s="88">
        <f t="shared" si="56"/>
        <v>0</v>
      </c>
      <c r="N82" s="88">
        <f t="shared" si="57"/>
        <v>0</v>
      </c>
      <c r="O82" s="3">
        <v>3</v>
      </c>
      <c r="P82" s="92"/>
      <c r="Q82" s="97">
        <v>0.05</v>
      </c>
      <c r="R82" s="88">
        <f t="shared" si="58"/>
        <v>0</v>
      </c>
      <c r="S82" s="88">
        <f t="shared" si="59"/>
        <v>0</v>
      </c>
    </row>
    <row r="83" spans="1:19" ht="32.25" customHeight="1">
      <c r="A83" s="218"/>
      <c r="B83" s="218"/>
      <c r="C83" s="46" t="s">
        <v>71</v>
      </c>
      <c r="D83" s="3" t="s">
        <v>4</v>
      </c>
      <c r="E83" s="3">
        <v>1</v>
      </c>
      <c r="F83" s="92"/>
      <c r="G83" s="97">
        <v>0.05</v>
      </c>
      <c r="H83" s="88">
        <f t="shared" si="54"/>
        <v>0</v>
      </c>
      <c r="I83" s="88">
        <f t="shared" si="55"/>
        <v>0</v>
      </c>
      <c r="J83" s="3">
        <v>1</v>
      </c>
      <c r="K83" s="92"/>
      <c r="L83" s="97">
        <v>0.05</v>
      </c>
      <c r="M83" s="88">
        <f t="shared" si="56"/>
        <v>0</v>
      </c>
      <c r="N83" s="88">
        <f t="shared" si="57"/>
        <v>0</v>
      </c>
      <c r="O83" s="3">
        <v>1</v>
      </c>
      <c r="P83" s="92"/>
      <c r="Q83" s="97">
        <v>0.05</v>
      </c>
      <c r="R83" s="88">
        <f t="shared" si="58"/>
        <v>0</v>
      </c>
      <c r="S83" s="88">
        <f t="shared" si="59"/>
        <v>0</v>
      </c>
    </row>
    <row r="84" spans="1:19" ht="32.25" customHeight="1">
      <c r="A84" s="218"/>
      <c r="B84" s="218"/>
      <c r="C84" s="46" t="s">
        <v>72</v>
      </c>
      <c r="D84" s="3" t="s">
        <v>4</v>
      </c>
      <c r="E84" s="3">
        <v>1</v>
      </c>
      <c r="F84" s="92"/>
      <c r="G84" s="97">
        <v>0.05</v>
      </c>
      <c r="H84" s="88">
        <f t="shared" si="54"/>
        <v>0</v>
      </c>
      <c r="I84" s="88">
        <f t="shared" si="55"/>
        <v>0</v>
      </c>
      <c r="J84" s="3">
        <v>1</v>
      </c>
      <c r="K84" s="92"/>
      <c r="L84" s="97">
        <v>0.05</v>
      </c>
      <c r="M84" s="88">
        <f t="shared" si="56"/>
        <v>0</v>
      </c>
      <c r="N84" s="88">
        <f t="shared" si="57"/>
        <v>0</v>
      </c>
      <c r="O84" s="3">
        <v>1</v>
      </c>
      <c r="P84" s="92"/>
      <c r="Q84" s="97">
        <v>0.05</v>
      </c>
      <c r="R84" s="88">
        <f t="shared" si="58"/>
        <v>0</v>
      </c>
      <c r="S84" s="88">
        <f t="shared" si="59"/>
        <v>0</v>
      </c>
    </row>
    <row r="85" spans="1:19" ht="32.25" customHeight="1">
      <c r="A85" s="218"/>
      <c r="B85" s="218"/>
      <c r="C85" s="46" t="s">
        <v>244</v>
      </c>
      <c r="D85" s="3" t="s">
        <v>4</v>
      </c>
      <c r="E85" s="3">
        <v>1</v>
      </c>
      <c r="F85" s="92"/>
      <c r="G85" s="97">
        <v>0.05</v>
      </c>
      <c r="H85" s="88">
        <f t="shared" si="54"/>
        <v>0</v>
      </c>
      <c r="I85" s="88">
        <f t="shared" si="55"/>
        <v>0</v>
      </c>
      <c r="J85" s="3">
        <v>1</v>
      </c>
      <c r="K85" s="92"/>
      <c r="L85" s="97">
        <v>0.05</v>
      </c>
      <c r="M85" s="88">
        <f t="shared" si="56"/>
        <v>0</v>
      </c>
      <c r="N85" s="88">
        <f t="shared" si="57"/>
        <v>0</v>
      </c>
      <c r="O85" s="3">
        <v>1</v>
      </c>
      <c r="P85" s="92"/>
      <c r="Q85" s="97">
        <v>0.05</v>
      </c>
      <c r="R85" s="88">
        <f t="shared" si="58"/>
        <v>0</v>
      </c>
      <c r="S85" s="88">
        <f t="shared" si="59"/>
        <v>0</v>
      </c>
    </row>
    <row r="86" spans="1:19" ht="32.25" customHeight="1">
      <c r="A86" s="218"/>
      <c r="B86" s="218"/>
      <c r="C86" s="46" t="s">
        <v>23</v>
      </c>
      <c r="D86" s="3" t="s">
        <v>22</v>
      </c>
      <c r="E86" s="3">
        <v>400</v>
      </c>
      <c r="F86" s="92"/>
      <c r="G86" s="97">
        <v>0.05</v>
      </c>
      <c r="H86" s="88">
        <f t="shared" si="54"/>
        <v>0</v>
      </c>
      <c r="I86" s="88">
        <f t="shared" si="55"/>
        <v>0</v>
      </c>
      <c r="J86" s="3">
        <v>400</v>
      </c>
      <c r="K86" s="92"/>
      <c r="L86" s="97">
        <v>0.05</v>
      </c>
      <c r="M86" s="88">
        <f t="shared" si="56"/>
        <v>0</v>
      </c>
      <c r="N86" s="88">
        <f t="shared" si="57"/>
        <v>0</v>
      </c>
      <c r="O86" s="3">
        <v>400</v>
      </c>
      <c r="P86" s="92"/>
      <c r="Q86" s="97">
        <v>0.05</v>
      </c>
      <c r="R86" s="88">
        <f t="shared" si="58"/>
        <v>0</v>
      </c>
      <c r="S86" s="88">
        <f t="shared" si="59"/>
        <v>0</v>
      </c>
    </row>
    <row r="87" spans="1:19" ht="32.25" customHeight="1">
      <c r="A87" s="218"/>
      <c r="B87" s="220"/>
      <c r="C87" s="58" t="s">
        <v>65</v>
      </c>
      <c r="D87" s="59"/>
      <c r="E87" s="200">
        <f>SUM(I52:I86)</f>
        <v>0</v>
      </c>
      <c r="F87" s="201"/>
      <c r="G87" s="201"/>
      <c r="H87" s="201"/>
      <c r="I87" s="202"/>
      <c r="J87" s="200">
        <f>SUM(N52:N86)</f>
        <v>0</v>
      </c>
      <c r="K87" s="201"/>
      <c r="L87" s="201"/>
      <c r="M87" s="201"/>
      <c r="N87" s="202"/>
      <c r="O87" s="200">
        <f>SUM(S52:S86)</f>
        <v>0</v>
      </c>
      <c r="P87" s="201"/>
      <c r="Q87" s="201"/>
      <c r="R87" s="201"/>
      <c r="S87" s="202"/>
    </row>
    <row r="88" spans="1:19" ht="35.1" customHeight="1">
      <c r="A88" s="29" t="s">
        <v>1</v>
      </c>
      <c r="B88" s="29"/>
      <c r="C88" s="28" t="s">
        <v>54</v>
      </c>
      <c r="D88" s="26"/>
      <c r="E88" s="51" t="s">
        <v>33</v>
      </c>
      <c r="F88" s="52" t="s">
        <v>44</v>
      </c>
      <c r="G88" s="109" t="s">
        <v>45</v>
      </c>
      <c r="H88" s="78" t="s">
        <v>46</v>
      </c>
      <c r="I88" s="78" t="s">
        <v>47</v>
      </c>
      <c r="J88" s="51" t="s">
        <v>33</v>
      </c>
      <c r="K88" s="52" t="s">
        <v>44</v>
      </c>
      <c r="L88" s="109" t="s">
        <v>45</v>
      </c>
      <c r="M88" s="78" t="s">
        <v>46</v>
      </c>
      <c r="N88" s="78" t="s">
        <v>47</v>
      </c>
      <c r="O88" s="51" t="s">
        <v>33</v>
      </c>
      <c r="P88" s="52" t="s">
        <v>44</v>
      </c>
      <c r="Q88" s="109" t="s">
        <v>45</v>
      </c>
      <c r="R88" s="78" t="s">
        <v>46</v>
      </c>
      <c r="S88" s="78" t="s">
        <v>47</v>
      </c>
    </row>
    <row r="89" spans="1:19" ht="35.1" customHeight="1">
      <c r="A89" s="212">
        <v>1</v>
      </c>
      <c r="B89" s="212" t="s">
        <v>141</v>
      </c>
      <c r="C89" s="35" t="s">
        <v>73</v>
      </c>
      <c r="D89" s="24" t="s">
        <v>4</v>
      </c>
      <c r="E89" s="131">
        <v>12</v>
      </c>
      <c r="F89" s="122"/>
      <c r="G89" s="121">
        <v>0.18</v>
      </c>
      <c r="H89" s="129">
        <f t="shared" ref="H89:H96" si="60">F89*(100%+G89)</f>
        <v>0</v>
      </c>
      <c r="I89" s="129">
        <f t="shared" ref="I89:I96" si="61">E89*H89</f>
        <v>0</v>
      </c>
      <c r="J89" s="131">
        <v>12</v>
      </c>
      <c r="K89" s="122"/>
      <c r="L89" s="121">
        <v>0.18</v>
      </c>
      <c r="M89" s="129">
        <f t="shared" ref="M89:M96" si="62">K89*(100%+L89)</f>
        <v>0</v>
      </c>
      <c r="N89" s="129">
        <f t="shared" ref="N89:N96" si="63">J89*M89</f>
        <v>0</v>
      </c>
      <c r="O89" s="131">
        <v>12</v>
      </c>
      <c r="P89" s="105"/>
      <c r="Q89" s="97">
        <v>0.18</v>
      </c>
      <c r="R89" s="88">
        <f t="shared" ref="R89:R96" si="64">P89*(100%+Q89)</f>
        <v>0</v>
      </c>
      <c r="S89" s="88">
        <f t="shared" ref="S89:S96" si="65">O89*R89</f>
        <v>0</v>
      </c>
    </row>
    <row r="90" spans="1:19" ht="35.1" customHeight="1">
      <c r="A90" s="213"/>
      <c r="B90" s="213"/>
      <c r="C90" s="36" t="s">
        <v>75</v>
      </c>
      <c r="D90" s="24" t="s">
        <v>4</v>
      </c>
      <c r="E90" s="131">
        <f>12*4</f>
        <v>48</v>
      </c>
      <c r="F90" s="122"/>
      <c r="G90" s="121">
        <v>0.18</v>
      </c>
      <c r="H90" s="129">
        <f t="shared" si="60"/>
        <v>0</v>
      </c>
      <c r="I90" s="129">
        <f t="shared" si="61"/>
        <v>0</v>
      </c>
      <c r="J90" s="131">
        <f>12*4</f>
        <v>48</v>
      </c>
      <c r="K90" s="122"/>
      <c r="L90" s="121">
        <v>0.18</v>
      </c>
      <c r="M90" s="129">
        <f t="shared" si="62"/>
        <v>0</v>
      </c>
      <c r="N90" s="129">
        <f t="shared" si="63"/>
        <v>0</v>
      </c>
      <c r="O90" s="131">
        <f>12*4</f>
        <v>48</v>
      </c>
      <c r="P90" s="105"/>
      <c r="Q90" s="97">
        <v>0.18</v>
      </c>
      <c r="R90" s="88">
        <f t="shared" si="64"/>
        <v>0</v>
      </c>
      <c r="S90" s="88">
        <f t="shared" si="65"/>
        <v>0</v>
      </c>
    </row>
    <row r="91" spans="1:19" ht="35.1" customHeight="1">
      <c r="A91" s="213"/>
      <c r="B91" s="213"/>
      <c r="C91" s="36" t="s">
        <v>74</v>
      </c>
      <c r="D91" s="24" t="s">
        <v>8</v>
      </c>
      <c r="E91" s="131">
        <f>12*1</f>
        <v>12</v>
      </c>
      <c r="F91" s="122"/>
      <c r="G91" s="121">
        <v>0.05</v>
      </c>
      <c r="H91" s="129">
        <f t="shared" si="60"/>
        <v>0</v>
      </c>
      <c r="I91" s="129">
        <f t="shared" si="61"/>
        <v>0</v>
      </c>
      <c r="J91" s="131">
        <f>12*3</f>
        <v>36</v>
      </c>
      <c r="K91" s="122"/>
      <c r="L91" s="121">
        <v>0.05</v>
      </c>
      <c r="M91" s="129">
        <f t="shared" si="62"/>
        <v>0</v>
      </c>
      <c r="N91" s="129">
        <f t="shared" si="63"/>
        <v>0</v>
      </c>
      <c r="O91" s="31">
        <v>1</v>
      </c>
      <c r="P91" s="105"/>
      <c r="Q91" s="97">
        <v>0.05</v>
      </c>
      <c r="R91" s="88">
        <f t="shared" si="64"/>
        <v>0</v>
      </c>
      <c r="S91" s="88">
        <f t="shared" si="65"/>
        <v>0</v>
      </c>
    </row>
    <row r="92" spans="1:19" ht="35.1" customHeight="1">
      <c r="A92" s="213"/>
      <c r="B92" s="213"/>
      <c r="C92" s="36" t="s">
        <v>240</v>
      </c>
      <c r="D92" s="24" t="s">
        <v>8</v>
      </c>
      <c r="E92" s="131">
        <f>12*3</f>
        <v>36</v>
      </c>
      <c r="F92" s="122"/>
      <c r="G92" s="121">
        <v>0.05</v>
      </c>
      <c r="H92" s="129">
        <f t="shared" si="60"/>
        <v>0</v>
      </c>
      <c r="I92" s="129">
        <f t="shared" si="61"/>
        <v>0</v>
      </c>
      <c r="J92" s="131">
        <v>12</v>
      </c>
      <c r="K92" s="122"/>
      <c r="L92" s="121">
        <v>0.05</v>
      </c>
      <c r="M92" s="129">
        <f t="shared" si="62"/>
        <v>0</v>
      </c>
      <c r="N92" s="129">
        <f t="shared" si="63"/>
        <v>0</v>
      </c>
      <c r="O92" s="131">
        <f>12*4</f>
        <v>48</v>
      </c>
      <c r="P92" s="105"/>
      <c r="Q92" s="97">
        <v>0.05</v>
      </c>
      <c r="R92" s="88">
        <f t="shared" si="64"/>
        <v>0</v>
      </c>
      <c r="S92" s="88">
        <f t="shared" si="65"/>
        <v>0</v>
      </c>
    </row>
    <row r="93" spans="1:19" ht="35.1" customHeight="1">
      <c r="A93" s="213"/>
      <c r="B93" s="213"/>
      <c r="C93" s="36" t="s">
        <v>55</v>
      </c>
      <c r="D93" s="24" t="s">
        <v>8</v>
      </c>
      <c r="E93" s="131">
        <f>12*3</f>
        <v>36</v>
      </c>
      <c r="F93" s="122"/>
      <c r="G93" s="121">
        <v>0.05</v>
      </c>
      <c r="H93" s="129">
        <f t="shared" si="60"/>
        <v>0</v>
      </c>
      <c r="I93" s="129">
        <f t="shared" si="61"/>
        <v>0</v>
      </c>
      <c r="J93" s="131">
        <f>12*3</f>
        <v>36</v>
      </c>
      <c r="K93" s="122"/>
      <c r="L93" s="121">
        <v>0.05</v>
      </c>
      <c r="M93" s="129">
        <f t="shared" si="62"/>
        <v>0</v>
      </c>
      <c r="N93" s="129">
        <f t="shared" si="63"/>
        <v>0</v>
      </c>
      <c r="O93" s="131">
        <f>12*3</f>
        <v>36</v>
      </c>
      <c r="P93" s="105"/>
      <c r="Q93" s="97">
        <v>0.05</v>
      </c>
      <c r="R93" s="88">
        <f t="shared" si="64"/>
        <v>0</v>
      </c>
      <c r="S93" s="88">
        <f t="shared" si="65"/>
        <v>0</v>
      </c>
    </row>
    <row r="94" spans="1:19" ht="35.1" customHeight="1">
      <c r="A94" s="213"/>
      <c r="B94" s="213"/>
      <c r="C94" s="36" t="s">
        <v>56</v>
      </c>
      <c r="D94" s="24" t="s">
        <v>8</v>
      </c>
      <c r="E94" s="31">
        <v>1</v>
      </c>
      <c r="F94" s="122"/>
      <c r="G94" s="121">
        <v>0.05</v>
      </c>
      <c r="H94" s="129">
        <f t="shared" si="60"/>
        <v>0</v>
      </c>
      <c r="I94" s="129">
        <f t="shared" si="61"/>
        <v>0</v>
      </c>
      <c r="J94" s="31">
        <v>1</v>
      </c>
      <c r="K94" s="122"/>
      <c r="L94" s="121">
        <v>0.05</v>
      </c>
      <c r="M94" s="129">
        <f t="shared" si="62"/>
        <v>0</v>
      </c>
      <c r="N94" s="129">
        <f t="shared" si="63"/>
        <v>0</v>
      </c>
      <c r="O94" s="31">
        <v>1</v>
      </c>
      <c r="P94" s="105"/>
      <c r="Q94" s="97">
        <v>0.05</v>
      </c>
      <c r="R94" s="88">
        <f t="shared" si="64"/>
        <v>0</v>
      </c>
      <c r="S94" s="88">
        <f t="shared" si="65"/>
        <v>0</v>
      </c>
    </row>
    <row r="95" spans="1:19" ht="35.1" customHeight="1">
      <c r="A95" s="213"/>
      <c r="B95" s="213"/>
      <c r="C95" s="36" t="s">
        <v>241</v>
      </c>
      <c r="D95" s="24" t="s">
        <v>8</v>
      </c>
      <c r="E95" s="131">
        <f>12*2</f>
        <v>24</v>
      </c>
      <c r="F95" s="122"/>
      <c r="G95" s="121">
        <v>0.05</v>
      </c>
      <c r="H95" s="129">
        <f t="shared" si="60"/>
        <v>0</v>
      </c>
      <c r="I95" s="129">
        <f t="shared" si="61"/>
        <v>0</v>
      </c>
      <c r="J95" s="131">
        <f>12*2</f>
        <v>24</v>
      </c>
      <c r="K95" s="122"/>
      <c r="L95" s="121">
        <v>0.05</v>
      </c>
      <c r="M95" s="129">
        <f t="shared" si="62"/>
        <v>0</v>
      </c>
      <c r="N95" s="129">
        <f t="shared" si="63"/>
        <v>0</v>
      </c>
      <c r="O95" s="131">
        <f>12*2</f>
        <v>24</v>
      </c>
      <c r="P95" s="105"/>
      <c r="Q95" s="97">
        <v>0.05</v>
      </c>
      <c r="R95" s="88">
        <f t="shared" si="64"/>
        <v>0</v>
      </c>
      <c r="S95" s="88">
        <f t="shared" si="65"/>
        <v>0</v>
      </c>
    </row>
    <row r="96" spans="1:19" ht="35.1" customHeight="1">
      <c r="A96" s="213"/>
      <c r="B96" s="213"/>
      <c r="C96" s="36" t="s">
        <v>57</v>
      </c>
      <c r="D96" s="24" t="s">
        <v>8</v>
      </c>
      <c r="E96" s="131">
        <f>12*2</f>
        <v>24</v>
      </c>
      <c r="F96" s="122"/>
      <c r="G96" s="121">
        <v>0.05</v>
      </c>
      <c r="H96" s="129">
        <f t="shared" si="60"/>
        <v>0</v>
      </c>
      <c r="I96" s="129">
        <f t="shared" si="61"/>
        <v>0</v>
      </c>
      <c r="J96" s="131">
        <f>12*2</f>
        <v>24</v>
      </c>
      <c r="K96" s="122"/>
      <c r="L96" s="121">
        <v>0.05</v>
      </c>
      <c r="M96" s="129">
        <f t="shared" si="62"/>
        <v>0</v>
      </c>
      <c r="N96" s="129">
        <f t="shared" si="63"/>
        <v>0</v>
      </c>
      <c r="O96" s="131">
        <f>12*2</f>
        <v>24</v>
      </c>
      <c r="P96" s="105"/>
      <c r="Q96" s="97">
        <v>0.05</v>
      </c>
      <c r="R96" s="88">
        <f t="shared" si="64"/>
        <v>0</v>
      </c>
      <c r="S96" s="88">
        <f t="shared" si="65"/>
        <v>0</v>
      </c>
    </row>
    <row r="97" spans="1:19" ht="35.1" customHeight="1">
      <c r="A97" s="213"/>
      <c r="B97" s="213"/>
      <c r="C97" s="33" t="s">
        <v>64</v>
      </c>
      <c r="D97" s="60"/>
      <c r="E97" s="204">
        <f>SUM(I89:I96)</f>
        <v>0</v>
      </c>
      <c r="F97" s="205"/>
      <c r="G97" s="205"/>
      <c r="H97" s="205"/>
      <c r="I97" s="206">
        <f>SUM(I89:I96)</f>
        <v>0</v>
      </c>
      <c r="J97" s="204">
        <f>SUM(N89:N96)</f>
        <v>0</v>
      </c>
      <c r="K97" s="205"/>
      <c r="L97" s="205"/>
      <c r="M97" s="205"/>
      <c r="N97" s="206">
        <f>SUM(N89:N96)</f>
        <v>0</v>
      </c>
      <c r="O97" s="231">
        <f>SUM(S89:S96)</f>
        <v>0</v>
      </c>
      <c r="P97" s="205"/>
      <c r="Q97" s="205"/>
      <c r="R97" s="205"/>
      <c r="S97" s="206">
        <f>SUM(S89:S96)</f>
        <v>0</v>
      </c>
    </row>
    <row r="98" spans="1:19" ht="30" customHeight="1">
      <c r="A98" s="213">
        <v>2</v>
      </c>
      <c r="B98" s="213"/>
      <c r="C98" s="37" t="s">
        <v>114</v>
      </c>
      <c r="D98" s="24"/>
      <c r="E98" s="131"/>
      <c r="F98" s="130"/>
      <c r="G98" s="150"/>
      <c r="H98" s="133"/>
      <c r="I98" s="133"/>
      <c r="J98" s="131"/>
      <c r="K98" s="130"/>
      <c r="L98" s="150"/>
      <c r="M98" s="133"/>
      <c r="N98" s="133"/>
      <c r="O98" s="131"/>
      <c r="P98" s="95"/>
      <c r="Q98" s="111"/>
      <c r="R98" s="90"/>
      <c r="S98" s="90"/>
    </row>
    <row r="99" spans="1:19" ht="30" customHeight="1">
      <c r="A99" s="213"/>
      <c r="B99" s="213"/>
      <c r="C99" s="38" t="s">
        <v>37</v>
      </c>
      <c r="D99" s="24" t="s">
        <v>8</v>
      </c>
      <c r="E99" s="134">
        <v>7</v>
      </c>
      <c r="F99" s="130"/>
      <c r="G99" s="121">
        <v>0.18</v>
      </c>
      <c r="H99" s="129">
        <f t="shared" ref="H99:H101" si="66">F99*(100%+G99)</f>
        <v>0</v>
      </c>
      <c r="I99" s="129">
        <f t="shared" ref="I99:I101" si="67">E99*H99</f>
        <v>0</v>
      </c>
      <c r="J99" s="134">
        <v>7</v>
      </c>
      <c r="K99" s="130"/>
      <c r="L99" s="121">
        <v>0.18</v>
      </c>
      <c r="M99" s="129">
        <f t="shared" ref="M99:M101" si="68">K99*(100%+L99)</f>
        <v>0</v>
      </c>
      <c r="N99" s="129">
        <f t="shared" ref="N99:N101" si="69">J99*M99</f>
        <v>0</v>
      </c>
      <c r="O99" s="134">
        <v>7</v>
      </c>
      <c r="P99" s="95"/>
      <c r="Q99" s="97">
        <v>0.18</v>
      </c>
      <c r="R99" s="88">
        <f t="shared" ref="R99:R101" si="70">P99*(100%+Q99)</f>
        <v>0</v>
      </c>
      <c r="S99" s="88">
        <f t="shared" ref="S99:S101" si="71">O99*R99</f>
        <v>0</v>
      </c>
    </row>
    <row r="100" spans="1:19" ht="30" customHeight="1">
      <c r="A100" s="213"/>
      <c r="B100" s="213"/>
      <c r="C100" s="38" t="s">
        <v>38</v>
      </c>
      <c r="D100" s="24" t="s">
        <v>8</v>
      </c>
      <c r="E100" s="134">
        <v>4</v>
      </c>
      <c r="F100" s="130"/>
      <c r="G100" s="121">
        <v>0.18</v>
      </c>
      <c r="H100" s="129">
        <f t="shared" si="66"/>
        <v>0</v>
      </c>
      <c r="I100" s="129">
        <f t="shared" si="67"/>
        <v>0</v>
      </c>
      <c r="J100" s="134">
        <v>4</v>
      </c>
      <c r="K100" s="130"/>
      <c r="L100" s="121">
        <v>0.18</v>
      </c>
      <c r="M100" s="129">
        <f t="shared" si="68"/>
        <v>0</v>
      </c>
      <c r="N100" s="129">
        <f t="shared" si="69"/>
        <v>0</v>
      </c>
      <c r="O100" s="134">
        <v>4</v>
      </c>
      <c r="P100" s="95"/>
      <c r="Q100" s="97">
        <v>0.18</v>
      </c>
      <c r="R100" s="88">
        <f t="shared" si="70"/>
        <v>0</v>
      </c>
      <c r="S100" s="88">
        <f t="shared" si="71"/>
        <v>0</v>
      </c>
    </row>
    <row r="101" spans="1:19" ht="30" customHeight="1">
      <c r="A101" s="213"/>
      <c r="B101" s="213"/>
      <c r="C101" s="38" t="s">
        <v>39</v>
      </c>
      <c r="D101" s="24" t="s">
        <v>8</v>
      </c>
      <c r="E101" s="134">
        <v>3</v>
      </c>
      <c r="F101" s="130"/>
      <c r="G101" s="121">
        <v>0.18</v>
      </c>
      <c r="H101" s="129">
        <f t="shared" si="66"/>
        <v>0</v>
      </c>
      <c r="I101" s="129">
        <f t="shared" si="67"/>
        <v>0</v>
      </c>
      <c r="J101" s="134">
        <v>3</v>
      </c>
      <c r="K101" s="130"/>
      <c r="L101" s="121">
        <v>0.18</v>
      </c>
      <c r="M101" s="129">
        <f t="shared" si="68"/>
        <v>0</v>
      </c>
      <c r="N101" s="129">
        <f t="shared" si="69"/>
        <v>0</v>
      </c>
      <c r="O101" s="134">
        <v>3</v>
      </c>
      <c r="P101" s="95"/>
      <c r="Q101" s="97">
        <v>0.18</v>
      </c>
      <c r="R101" s="88">
        <f t="shared" si="70"/>
        <v>0</v>
      </c>
      <c r="S101" s="88">
        <f t="shared" si="71"/>
        <v>0</v>
      </c>
    </row>
    <row r="102" spans="1:19" ht="30" customHeight="1">
      <c r="A102" s="213"/>
      <c r="B102" s="213"/>
      <c r="C102" s="40" t="s">
        <v>115</v>
      </c>
      <c r="D102" s="24"/>
      <c r="E102" s="134"/>
      <c r="F102" s="130"/>
      <c r="G102" s="150"/>
      <c r="H102" s="133"/>
      <c r="I102" s="133"/>
      <c r="J102" s="134"/>
      <c r="K102" s="130"/>
      <c r="L102" s="150"/>
      <c r="M102" s="133"/>
      <c r="N102" s="133"/>
      <c r="O102" s="134"/>
      <c r="P102" s="95"/>
      <c r="Q102" s="111"/>
      <c r="R102" s="90"/>
      <c r="S102" s="90"/>
    </row>
    <row r="103" spans="1:19" ht="30" customHeight="1">
      <c r="A103" s="213"/>
      <c r="B103" s="213"/>
      <c r="C103" s="41" t="s">
        <v>37</v>
      </c>
      <c r="D103" s="24" t="s">
        <v>8</v>
      </c>
      <c r="E103" s="134">
        <v>14</v>
      </c>
      <c r="F103" s="130"/>
      <c r="G103" s="121">
        <v>0.18</v>
      </c>
      <c r="H103" s="129">
        <f t="shared" ref="H103:H105" si="72">F103*(100%+G103)</f>
        <v>0</v>
      </c>
      <c r="I103" s="129">
        <f t="shared" ref="I103:I105" si="73">E103*H103</f>
        <v>0</v>
      </c>
      <c r="J103" s="134">
        <v>14</v>
      </c>
      <c r="K103" s="130"/>
      <c r="L103" s="121">
        <v>0.18</v>
      </c>
      <c r="M103" s="129">
        <f t="shared" ref="M103:M105" si="74">K103*(100%+L103)</f>
        <v>0</v>
      </c>
      <c r="N103" s="129">
        <f t="shared" ref="N103:N105" si="75">J103*M103</f>
        <v>0</v>
      </c>
      <c r="O103" s="134">
        <v>14</v>
      </c>
      <c r="P103" s="95"/>
      <c r="Q103" s="97">
        <v>0.18</v>
      </c>
      <c r="R103" s="88">
        <f t="shared" ref="R103:R105" si="76">P103*(100%+Q103)</f>
        <v>0</v>
      </c>
      <c r="S103" s="88">
        <f t="shared" ref="S103:S105" si="77">O103*R103</f>
        <v>0</v>
      </c>
    </row>
    <row r="104" spans="1:19" ht="30" customHeight="1">
      <c r="A104" s="213"/>
      <c r="B104" s="213"/>
      <c r="C104" s="41" t="s">
        <v>38</v>
      </c>
      <c r="D104" s="24" t="s">
        <v>8</v>
      </c>
      <c r="E104" s="134">
        <v>7</v>
      </c>
      <c r="F104" s="130"/>
      <c r="G104" s="121">
        <v>0.18</v>
      </c>
      <c r="H104" s="129">
        <f t="shared" si="72"/>
        <v>0</v>
      </c>
      <c r="I104" s="129">
        <f t="shared" si="73"/>
        <v>0</v>
      </c>
      <c r="J104" s="134">
        <v>7</v>
      </c>
      <c r="K104" s="130"/>
      <c r="L104" s="121">
        <v>0.18</v>
      </c>
      <c r="M104" s="129">
        <f t="shared" si="74"/>
        <v>0</v>
      </c>
      <c r="N104" s="129">
        <f t="shared" si="75"/>
        <v>0</v>
      </c>
      <c r="O104" s="134">
        <v>7</v>
      </c>
      <c r="P104" s="95"/>
      <c r="Q104" s="97">
        <v>0.18</v>
      </c>
      <c r="R104" s="88">
        <f t="shared" si="76"/>
        <v>0</v>
      </c>
      <c r="S104" s="88">
        <f t="shared" si="77"/>
        <v>0</v>
      </c>
    </row>
    <row r="105" spans="1:19" ht="30" customHeight="1">
      <c r="A105" s="213"/>
      <c r="B105" s="213"/>
      <c r="C105" s="41" t="s">
        <v>39</v>
      </c>
      <c r="D105" s="24" t="s">
        <v>8</v>
      </c>
      <c r="E105" s="134">
        <v>3</v>
      </c>
      <c r="F105" s="130"/>
      <c r="G105" s="121">
        <v>0.18</v>
      </c>
      <c r="H105" s="129">
        <f t="shared" si="72"/>
        <v>0</v>
      </c>
      <c r="I105" s="129">
        <f t="shared" si="73"/>
        <v>0</v>
      </c>
      <c r="J105" s="134">
        <v>3</v>
      </c>
      <c r="K105" s="130"/>
      <c r="L105" s="121">
        <v>0.18</v>
      </c>
      <c r="M105" s="129">
        <f t="shared" si="74"/>
        <v>0</v>
      </c>
      <c r="N105" s="129">
        <f t="shared" si="75"/>
        <v>0</v>
      </c>
      <c r="O105" s="134">
        <v>3</v>
      </c>
      <c r="P105" s="95"/>
      <c r="Q105" s="97">
        <v>0.18</v>
      </c>
      <c r="R105" s="88">
        <f t="shared" si="76"/>
        <v>0</v>
      </c>
      <c r="S105" s="88">
        <f t="shared" si="77"/>
        <v>0</v>
      </c>
    </row>
    <row r="106" spans="1:19" ht="30" customHeight="1">
      <c r="A106" s="213"/>
      <c r="B106" s="213"/>
      <c r="C106" s="30" t="s">
        <v>0</v>
      </c>
      <c r="D106" s="25"/>
      <c r="E106" s="94"/>
      <c r="F106" s="130"/>
      <c r="G106" s="150"/>
      <c r="H106" s="133"/>
      <c r="I106" s="133"/>
      <c r="J106" s="94"/>
      <c r="K106" s="130"/>
      <c r="L106" s="150"/>
      <c r="M106" s="133"/>
      <c r="N106" s="133"/>
      <c r="O106" s="94"/>
      <c r="P106" s="95"/>
      <c r="Q106" s="111"/>
      <c r="R106" s="90"/>
      <c r="S106" s="90"/>
    </row>
    <row r="107" spans="1:19" s="14" customFormat="1" ht="24.2" customHeight="1">
      <c r="A107" s="213"/>
      <c r="B107" s="213"/>
      <c r="C107" s="39" t="s">
        <v>58</v>
      </c>
      <c r="D107" s="13" t="s">
        <v>8</v>
      </c>
      <c r="E107" s="135">
        <v>1</v>
      </c>
      <c r="F107" s="136"/>
      <c r="G107" s="121">
        <v>0.05</v>
      </c>
      <c r="H107" s="129">
        <f t="shared" ref="H107:H134" si="78">F107*(100%+G107)</f>
        <v>0</v>
      </c>
      <c r="I107" s="129">
        <f t="shared" ref="I107:I134" si="79">E107*H107</f>
        <v>0</v>
      </c>
      <c r="J107" s="135">
        <v>1</v>
      </c>
      <c r="K107" s="136"/>
      <c r="L107" s="121">
        <v>0.05</v>
      </c>
      <c r="M107" s="129">
        <f t="shared" ref="M107:M134" si="80">K107*(100%+L107)</f>
        <v>0</v>
      </c>
      <c r="N107" s="129">
        <f t="shared" ref="N107:N134" si="81">J107*M107</f>
        <v>0</v>
      </c>
      <c r="O107" s="135">
        <v>1</v>
      </c>
      <c r="P107" s="96"/>
      <c r="Q107" s="97">
        <v>0.05</v>
      </c>
      <c r="R107" s="88">
        <f t="shared" ref="R107:R134" si="82">P107*(100%+Q107)</f>
        <v>0</v>
      </c>
      <c r="S107" s="88">
        <f t="shared" ref="S107:S134" si="83">O107*R107</f>
        <v>0</v>
      </c>
    </row>
    <row r="108" spans="1:19" s="14" customFormat="1" ht="27.2" customHeight="1">
      <c r="A108" s="213"/>
      <c r="B108" s="213"/>
      <c r="C108" s="39" t="s">
        <v>59</v>
      </c>
      <c r="D108" s="13" t="s">
        <v>8</v>
      </c>
      <c r="E108" s="135">
        <v>1</v>
      </c>
      <c r="F108" s="136"/>
      <c r="G108" s="121">
        <v>0.05</v>
      </c>
      <c r="H108" s="129">
        <f t="shared" si="78"/>
        <v>0</v>
      </c>
      <c r="I108" s="129">
        <f t="shared" si="79"/>
        <v>0</v>
      </c>
      <c r="J108" s="135">
        <v>1</v>
      </c>
      <c r="K108" s="136"/>
      <c r="L108" s="121">
        <v>0.05</v>
      </c>
      <c r="M108" s="129">
        <f t="shared" si="80"/>
        <v>0</v>
      </c>
      <c r="N108" s="129">
        <f t="shared" si="81"/>
        <v>0</v>
      </c>
      <c r="O108" s="135">
        <v>1</v>
      </c>
      <c r="P108" s="96"/>
      <c r="Q108" s="97">
        <v>0.05</v>
      </c>
      <c r="R108" s="88">
        <f t="shared" si="82"/>
        <v>0</v>
      </c>
      <c r="S108" s="88">
        <f t="shared" si="83"/>
        <v>0</v>
      </c>
    </row>
    <row r="109" spans="1:19" s="14" customFormat="1" ht="28.5" customHeight="1">
      <c r="A109" s="213"/>
      <c r="B109" s="213"/>
      <c r="C109" s="39" t="s">
        <v>60</v>
      </c>
      <c r="D109" s="13" t="s">
        <v>8</v>
      </c>
      <c r="E109" s="135">
        <v>1</v>
      </c>
      <c r="F109" s="136"/>
      <c r="G109" s="121">
        <v>0.05</v>
      </c>
      <c r="H109" s="129">
        <f t="shared" si="78"/>
        <v>0</v>
      </c>
      <c r="I109" s="129">
        <f t="shared" si="79"/>
        <v>0</v>
      </c>
      <c r="J109" s="135">
        <v>1</v>
      </c>
      <c r="K109" s="136"/>
      <c r="L109" s="121">
        <v>0.05</v>
      </c>
      <c r="M109" s="129">
        <f t="shared" si="80"/>
        <v>0</v>
      </c>
      <c r="N109" s="129">
        <f t="shared" si="81"/>
        <v>0</v>
      </c>
      <c r="O109" s="135">
        <v>1</v>
      </c>
      <c r="P109" s="96"/>
      <c r="Q109" s="97">
        <v>0.05</v>
      </c>
      <c r="R109" s="88">
        <f t="shared" si="82"/>
        <v>0</v>
      </c>
      <c r="S109" s="88">
        <f t="shared" si="83"/>
        <v>0</v>
      </c>
    </row>
    <row r="110" spans="1:19" s="14" customFormat="1" ht="24.2" customHeight="1">
      <c r="A110" s="213"/>
      <c r="B110" s="213"/>
      <c r="C110" s="39" t="s">
        <v>61</v>
      </c>
      <c r="D110" s="13" t="s">
        <v>8</v>
      </c>
      <c r="E110" s="135">
        <v>1</v>
      </c>
      <c r="F110" s="136"/>
      <c r="G110" s="121">
        <v>0.05</v>
      </c>
      <c r="H110" s="129">
        <f t="shared" si="78"/>
        <v>0</v>
      </c>
      <c r="I110" s="129">
        <f t="shared" si="79"/>
        <v>0</v>
      </c>
      <c r="J110" s="135">
        <v>1</v>
      </c>
      <c r="K110" s="136"/>
      <c r="L110" s="121">
        <v>0.05</v>
      </c>
      <c r="M110" s="129">
        <f t="shared" si="80"/>
        <v>0</v>
      </c>
      <c r="N110" s="129">
        <f t="shared" si="81"/>
        <v>0</v>
      </c>
      <c r="O110" s="135">
        <v>1</v>
      </c>
      <c r="P110" s="96"/>
      <c r="Q110" s="97">
        <v>0.05</v>
      </c>
      <c r="R110" s="88">
        <f t="shared" si="82"/>
        <v>0</v>
      </c>
      <c r="S110" s="88">
        <f t="shared" si="83"/>
        <v>0</v>
      </c>
    </row>
    <row r="111" spans="1:19" s="14" customFormat="1" ht="35.1" customHeight="1">
      <c r="A111" s="213"/>
      <c r="B111" s="213"/>
      <c r="C111" s="39" t="s">
        <v>62</v>
      </c>
      <c r="D111" s="13" t="s">
        <v>8</v>
      </c>
      <c r="E111" s="135">
        <v>1</v>
      </c>
      <c r="F111" s="136"/>
      <c r="G111" s="121">
        <v>0.05</v>
      </c>
      <c r="H111" s="129">
        <f t="shared" si="78"/>
        <v>0</v>
      </c>
      <c r="I111" s="129">
        <f t="shared" si="79"/>
        <v>0</v>
      </c>
      <c r="J111" s="135">
        <v>1</v>
      </c>
      <c r="K111" s="136"/>
      <c r="L111" s="121">
        <v>0.05</v>
      </c>
      <c r="M111" s="129">
        <f t="shared" si="80"/>
        <v>0</v>
      </c>
      <c r="N111" s="129">
        <f t="shared" si="81"/>
        <v>0</v>
      </c>
      <c r="O111" s="135">
        <v>1</v>
      </c>
      <c r="P111" s="96"/>
      <c r="Q111" s="97">
        <v>0.05</v>
      </c>
      <c r="R111" s="88">
        <f t="shared" si="82"/>
        <v>0</v>
      </c>
      <c r="S111" s="88">
        <f t="shared" si="83"/>
        <v>0</v>
      </c>
    </row>
    <row r="112" spans="1:19" s="14" customFormat="1" ht="35.1" customHeight="1">
      <c r="A112" s="213"/>
      <c r="B112" s="213"/>
      <c r="C112" s="39" t="s">
        <v>76</v>
      </c>
      <c r="D112" s="13" t="s">
        <v>8</v>
      </c>
      <c r="E112" s="135">
        <v>1</v>
      </c>
      <c r="F112" s="136"/>
      <c r="G112" s="121">
        <v>0.05</v>
      </c>
      <c r="H112" s="129">
        <f t="shared" si="78"/>
        <v>0</v>
      </c>
      <c r="I112" s="129">
        <f t="shared" si="79"/>
        <v>0</v>
      </c>
      <c r="J112" s="135">
        <v>1</v>
      </c>
      <c r="K112" s="136"/>
      <c r="L112" s="121">
        <v>0.05</v>
      </c>
      <c r="M112" s="129">
        <f t="shared" si="80"/>
        <v>0</v>
      </c>
      <c r="N112" s="129">
        <f t="shared" si="81"/>
        <v>0</v>
      </c>
      <c r="O112" s="135">
        <v>1</v>
      </c>
      <c r="P112" s="96"/>
      <c r="Q112" s="97">
        <v>0.05</v>
      </c>
      <c r="R112" s="88">
        <f t="shared" si="82"/>
        <v>0</v>
      </c>
      <c r="S112" s="88">
        <f t="shared" si="83"/>
        <v>0</v>
      </c>
    </row>
    <row r="113" spans="1:19" s="14" customFormat="1" ht="35.1" customHeight="1">
      <c r="A113" s="213"/>
      <c r="B113" s="213"/>
      <c r="C113" s="39" t="s">
        <v>77</v>
      </c>
      <c r="D113" s="13" t="s">
        <v>8</v>
      </c>
      <c r="E113" s="135">
        <v>1</v>
      </c>
      <c r="F113" s="136"/>
      <c r="G113" s="121">
        <v>0.05</v>
      </c>
      <c r="H113" s="129">
        <f t="shared" si="78"/>
        <v>0</v>
      </c>
      <c r="I113" s="129">
        <f t="shared" si="79"/>
        <v>0</v>
      </c>
      <c r="J113" s="135">
        <v>1</v>
      </c>
      <c r="K113" s="136"/>
      <c r="L113" s="121">
        <v>0.05</v>
      </c>
      <c r="M113" s="129">
        <f t="shared" si="80"/>
        <v>0</v>
      </c>
      <c r="N113" s="129">
        <f t="shared" si="81"/>
        <v>0</v>
      </c>
      <c r="O113" s="135">
        <v>1</v>
      </c>
      <c r="P113" s="96"/>
      <c r="Q113" s="97">
        <v>0.05</v>
      </c>
      <c r="R113" s="88">
        <f t="shared" si="82"/>
        <v>0</v>
      </c>
      <c r="S113" s="88">
        <f t="shared" si="83"/>
        <v>0</v>
      </c>
    </row>
    <row r="114" spans="1:19" s="14" customFormat="1" ht="35.1" customHeight="1">
      <c r="A114" s="213"/>
      <c r="B114" s="213"/>
      <c r="C114" s="39" t="s">
        <v>78</v>
      </c>
      <c r="D114" s="13" t="s">
        <v>8</v>
      </c>
      <c r="E114" s="135">
        <v>1</v>
      </c>
      <c r="F114" s="136"/>
      <c r="G114" s="121">
        <v>0.05</v>
      </c>
      <c r="H114" s="129">
        <f t="shared" si="78"/>
        <v>0</v>
      </c>
      <c r="I114" s="129">
        <f t="shared" si="79"/>
        <v>0</v>
      </c>
      <c r="J114" s="135">
        <v>1</v>
      </c>
      <c r="K114" s="136"/>
      <c r="L114" s="121">
        <v>0.05</v>
      </c>
      <c r="M114" s="129">
        <f t="shared" si="80"/>
        <v>0</v>
      </c>
      <c r="N114" s="129">
        <f t="shared" si="81"/>
        <v>0</v>
      </c>
      <c r="O114" s="135">
        <v>1</v>
      </c>
      <c r="P114" s="96"/>
      <c r="Q114" s="97">
        <v>0.05</v>
      </c>
      <c r="R114" s="88">
        <f t="shared" si="82"/>
        <v>0</v>
      </c>
      <c r="S114" s="88">
        <f t="shared" si="83"/>
        <v>0</v>
      </c>
    </row>
    <row r="115" spans="1:19" s="14" customFormat="1" ht="35.1" customHeight="1">
      <c r="A115" s="213"/>
      <c r="B115" s="213"/>
      <c r="C115" s="39" t="s">
        <v>79</v>
      </c>
      <c r="D115" s="13" t="s">
        <v>8</v>
      </c>
      <c r="E115" s="135">
        <v>1</v>
      </c>
      <c r="F115" s="136"/>
      <c r="G115" s="121">
        <v>0.05</v>
      </c>
      <c r="H115" s="129">
        <f t="shared" si="78"/>
        <v>0</v>
      </c>
      <c r="I115" s="129">
        <f t="shared" si="79"/>
        <v>0</v>
      </c>
      <c r="J115" s="135">
        <v>1</v>
      </c>
      <c r="K115" s="136"/>
      <c r="L115" s="121">
        <v>0.05</v>
      </c>
      <c r="M115" s="129">
        <f t="shared" si="80"/>
        <v>0</v>
      </c>
      <c r="N115" s="129">
        <f t="shared" si="81"/>
        <v>0</v>
      </c>
      <c r="O115" s="135">
        <v>1</v>
      </c>
      <c r="P115" s="96"/>
      <c r="Q115" s="97">
        <v>0.05</v>
      </c>
      <c r="R115" s="88">
        <f t="shared" si="82"/>
        <v>0</v>
      </c>
      <c r="S115" s="88">
        <f t="shared" si="83"/>
        <v>0</v>
      </c>
    </row>
    <row r="116" spans="1:19" s="14" customFormat="1" ht="35.1" customHeight="1">
      <c r="A116" s="213"/>
      <c r="B116" s="213"/>
      <c r="C116" s="39" t="s">
        <v>43</v>
      </c>
      <c r="D116" s="13" t="s">
        <v>24</v>
      </c>
      <c r="E116" s="135">
        <v>670</v>
      </c>
      <c r="F116" s="136"/>
      <c r="G116" s="121">
        <v>0.05</v>
      </c>
      <c r="H116" s="129">
        <f t="shared" si="78"/>
        <v>0</v>
      </c>
      <c r="I116" s="129">
        <f t="shared" si="79"/>
        <v>0</v>
      </c>
      <c r="J116" s="135">
        <v>670</v>
      </c>
      <c r="K116" s="136"/>
      <c r="L116" s="121">
        <v>0.05</v>
      </c>
      <c r="M116" s="129">
        <f t="shared" si="80"/>
        <v>0</v>
      </c>
      <c r="N116" s="129">
        <f t="shared" si="81"/>
        <v>0</v>
      </c>
      <c r="O116" s="135">
        <v>670</v>
      </c>
      <c r="P116" s="96"/>
      <c r="Q116" s="97">
        <v>0.05</v>
      </c>
      <c r="R116" s="88">
        <f t="shared" si="82"/>
        <v>0</v>
      </c>
      <c r="S116" s="88">
        <f t="shared" si="83"/>
        <v>0</v>
      </c>
    </row>
    <row r="117" spans="1:19" s="14" customFormat="1" ht="35.1" customHeight="1">
      <c r="A117" s="213"/>
      <c r="B117" s="213"/>
      <c r="C117" s="39" t="s">
        <v>80</v>
      </c>
      <c r="D117" s="13" t="s">
        <v>94</v>
      </c>
      <c r="E117" s="135">
        <v>4</v>
      </c>
      <c r="F117" s="136"/>
      <c r="G117" s="121">
        <v>0.05</v>
      </c>
      <c r="H117" s="129">
        <f t="shared" si="78"/>
        <v>0</v>
      </c>
      <c r="I117" s="129">
        <f t="shared" si="79"/>
        <v>0</v>
      </c>
      <c r="J117" s="135">
        <v>4</v>
      </c>
      <c r="K117" s="136"/>
      <c r="L117" s="121">
        <v>0.05</v>
      </c>
      <c r="M117" s="129">
        <f t="shared" si="80"/>
        <v>0</v>
      </c>
      <c r="N117" s="129">
        <f t="shared" si="81"/>
        <v>0</v>
      </c>
      <c r="O117" s="135">
        <v>4</v>
      </c>
      <c r="P117" s="96"/>
      <c r="Q117" s="97">
        <v>0.05</v>
      </c>
      <c r="R117" s="88">
        <f t="shared" si="82"/>
        <v>0</v>
      </c>
      <c r="S117" s="88">
        <f t="shared" si="83"/>
        <v>0</v>
      </c>
    </row>
    <row r="118" spans="1:19" s="14" customFormat="1" ht="35.1" customHeight="1">
      <c r="A118" s="213"/>
      <c r="B118" s="213"/>
      <c r="C118" s="39" t="s">
        <v>81</v>
      </c>
      <c r="D118" s="13" t="s">
        <v>22</v>
      </c>
      <c r="E118" s="135">
        <v>670</v>
      </c>
      <c r="F118" s="136"/>
      <c r="G118" s="121">
        <v>0.05</v>
      </c>
      <c r="H118" s="129">
        <f t="shared" si="78"/>
        <v>0</v>
      </c>
      <c r="I118" s="129">
        <f t="shared" si="79"/>
        <v>0</v>
      </c>
      <c r="J118" s="135">
        <v>670</v>
      </c>
      <c r="K118" s="136"/>
      <c r="L118" s="121">
        <v>0.05</v>
      </c>
      <c r="M118" s="129">
        <f t="shared" si="80"/>
        <v>0</v>
      </c>
      <c r="N118" s="129">
        <f t="shared" si="81"/>
        <v>0</v>
      </c>
      <c r="O118" s="135">
        <v>670</v>
      </c>
      <c r="P118" s="96"/>
      <c r="Q118" s="97">
        <v>0.05</v>
      </c>
      <c r="R118" s="88">
        <f t="shared" si="82"/>
        <v>0</v>
      </c>
      <c r="S118" s="88">
        <f t="shared" si="83"/>
        <v>0</v>
      </c>
    </row>
    <row r="119" spans="1:19" s="14" customFormat="1" ht="35.1" customHeight="1">
      <c r="A119" s="213"/>
      <c r="B119" s="213"/>
      <c r="C119" s="39" t="s">
        <v>82</v>
      </c>
      <c r="D119" s="13" t="s">
        <v>94</v>
      </c>
      <c r="E119" s="135">
        <v>11</v>
      </c>
      <c r="F119" s="136"/>
      <c r="G119" s="121">
        <v>0.05</v>
      </c>
      <c r="H119" s="129">
        <f t="shared" si="78"/>
        <v>0</v>
      </c>
      <c r="I119" s="129">
        <f t="shared" si="79"/>
        <v>0</v>
      </c>
      <c r="J119" s="135">
        <v>11</v>
      </c>
      <c r="K119" s="136"/>
      <c r="L119" s="121">
        <v>0.05</v>
      </c>
      <c r="M119" s="129">
        <f t="shared" si="80"/>
        <v>0</v>
      </c>
      <c r="N119" s="129">
        <f t="shared" si="81"/>
        <v>0</v>
      </c>
      <c r="O119" s="135">
        <v>11</v>
      </c>
      <c r="P119" s="96"/>
      <c r="Q119" s="97">
        <v>0.05</v>
      </c>
      <c r="R119" s="88">
        <f t="shared" si="82"/>
        <v>0</v>
      </c>
      <c r="S119" s="88">
        <f t="shared" si="83"/>
        <v>0</v>
      </c>
    </row>
    <row r="120" spans="1:19" s="14" customFormat="1" ht="35.1" customHeight="1">
      <c r="A120" s="213"/>
      <c r="B120" s="213"/>
      <c r="C120" s="39" t="s">
        <v>83</v>
      </c>
      <c r="D120" s="13" t="s">
        <v>22</v>
      </c>
      <c r="E120" s="135">
        <v>670</v>
      </c>
      <c r="F120" s="136"/>
      <c r="G120" s="121">
        <v>0.05</v>
      </c>
      <c r="H120" s="129">
        <f t="shared" si="78"/>
        <v>0</v>
      </c>
      <c r="I120" s="129">
        <f t="shared" si="79"/>
        <v>0</v>
      </c>
      <c r="J120" s="135">
        <v>670</v>
      </c>
      <c r="K120" s="136"/>
      <c r="L120" s="121">
        <v>0.05</v>
      </c>
      <c r="M120" s="129">
        <f t="shared" si="80"/>
        <v>0</v>
      </c>
      <c r="N120" s="129">
        <f t="shared" si="81"/>
        <v>0</v>
      </c>
      <c r="O120" s="135">
        <v>670</v>
      </c>
      <c r="P120" s="96"/>
      <c r="Q120" s="97">
        <v>0.05</v>
      </c>
      <c r="R120" s="88">
        <f t="shared" si="82"/>
        <v>0</v>
      </c>
      <c r="S120" s="88">
        <f t="shared" si="83"/>
        <v>0</v>
      </c>
    </row>
    <row r="121" spans="1:19" s="14" customFormat="1" ht="35.1" customHeight="1">
      <c r="A121" s="213"/>
      <c r="B121" s="213"/>
      <c r="C121" s="39" t="s">
        <v>242</v>
      </c>
      <c r="D121" s="13" t="s">
        <v>94</v>
      </c>
      <c r="E121" s="135">
        <v>4</v>
      </c>
      <c r="F121" s="136"/>
      <c r="G121" s="121">
        <v>0.05</v>
      </c>
      <c r="H121" s="129">
        <f t="shared" si="78"/>
        <v>0</v>
      </c>
      <c r="I121" s="129">
        <f t="shared" si="79"/>
        <v>0</v>
      </c>
      <c r="J121" s="135">
        <v>4</v>
      </c>
      <c r="K121" s="136"/>
      <c r="L121" s="121">
        <v>0.05</v>
      </c>
      <c r="M121" s="129">
        <f t="shared" si="80"/>
        <v>0</v>
      </c>
      <c r="N121" s="129">
        <f t="shared" si="81"/>
        <v>0</v>
      </c>
      <c r="O121" s="135">
        <v>4</v>
      </c>
      <c r="P121" s="96"/>
      <c r="Q121" s="97">
        <v>0.05</v>
      </c>
      <c r="R121" s="88">
        <f t="shared" si="82"/>
        <v>0</v>
      </c>
      <c r="S121" s="88">
        <f t="shared" si="83"/>
        <v>0</v>
      </c>
    </row>
    <row r="122" spans="1:19" s="14" customFormat="1" ht="35.1" customHeight="1">
      <c r="A122" s="213"/>
      <c r="B122" s="213"/>
      <c r="C122" s="39" t="s">
        <v>243</v>
      </c>
      <c r="D122" s="13" t="s">
        <v>22</v>
      </c>
      <c r="E122" s="135">
        <v>670</v>
      </c>
      <c r="F122" s="136"/>
      <c r="G122" s="121">
        <v>0.05</v>
      </c>
      <c r="H122" s="129">
        <f t="shared" si="78"/>
        <v>0</v>
      </c>
      <c r="I122" s="129">
        <f t="shared" si="79"/>
        <v>0</v>
      </c>
      <c r="J122" s="135">
        <v>670</v>
      </c>
      <c r="K122" s="136"/>
      <c r="L122" s="121">
        <v>0.05</v>
      </c>
      <c r="M122" s="129">
        <f t="shared" si="80"/>
        <v>0</v>
      </c>
      <c r="N122" s="129">
        <f t="shared" si="81"/>
        <v>0</v>
      </c>
      <c r="O122" s="135">
        <v>670</v>
      </c>
      <c r="P122" s="96"/>
      <c r="Q122" s="97">
        <v>0.05</v>
      </c>
      <c r="R122" s="88">
        <f t="shared" si="82"/>
        <v>0</v>
      </c>
      <c r="S122" s="88">
        <f t="shared" si="83"/>
        <v>0</v>
      </c>
    </row>
    <row r="123" spans="1:19" s="14" customFormat="1" ht="35.1" customHeight="1">
      <c r="A123" s="213"/>
      <c r="B123" s="213"/>
      <c r="C123" s="39" t="s">
        <v>84</v>
      </c>
      <c r="D123" s="13" t="s">
        <v>94</v>
      </c>
      <c r="E123" s="135">
        <v>4</v>
      </c>
      <c r="F123" s="136"/>
      <c r="G123" s="121">
        <v>0.05</v>
      </c>
      <c r="H123" s="129">
        <f t="shared" si="78"/>
        <v>0</v>
      </c>
      <c r="I123" s="129">
        <f t="shared" si="79"/>
        <v>0</v>
      </c>
      <c r="J123" s="135">
        <v>4</v>
      </c>
      <c r="K123" s="136"/>
      <c r="L123" s="121">
        <v>0.05</v>
      </c>
      <c r="M123" s="129">
        <f t="shared" si="80"/>
        <v>0</v>
      </c>
      <c r="N123" s="129">
        <f t="shared" si="81"/>
        <v>0</v>
      </c>
      <c r="O123" s="135">
        <v>4</v>
      </c>
      <c r="P123" s="96"/>
      <c r="Q123" s="97">
        <v>0.05</v>
      </c>
      <c r="R123" s="88">
        <f t="shared" si="82"/>
        <v>0</v>
      </c>
      <c r="S123" s="88">
        <f t="shared" si="83"/>
        <v>0</v>
      </c>
    </row>
    <row r="124" spans="1:19" s="14" customFormat="1" ht="35.1" customHeight="1">
      <c r="A124" s="213"/>
      <c r="B124" s="213"/>
      <c r="C124" s="39" t="s">
        <v>85</v>
      </c>
      <c r="D124" s="13" t="s">
        <v>22</v>
      </c>
      <c r="E124" s="135">
        <v>670</v>
      </c>
      <c r="F124" s="136"/>
      <c r="G124" s="121">
        <v>0.05</v>
      </c>
      <c r="H124" s="129">
        <f t="shared" si="78"/>
        <v>0</v>
      </c>
      <c r="I124" s="129">
        <f t="shared" si="79"/>
        <v>0</v>
      </c>
      <c r="J124" s="135">
        <v>670</v>
      </c>
      <c r="K124" s="136"/>
      <c r="L124" s="121">
        <v>0.05</v>
      </c>
      <c r="M124" s="129">
        <f t="shared" si="80"/>
        <v>0</v>
      </c>
      <c r="N124" s="129">
        <f t="shared" si="81"/>
        <v>0</v>
      </c>
      <c r="O124" s="135">
        <v>670</v>
      </c>
      <c r="P124" s="96"/>
      <c r="Q124" s="97">
        <v>0.05</v>
      </c>
      <c r="R124" s="88">
        <f t="shared" si="82"/>
        <v>0</v>
      </c>
      <c r="S124" s="88">
        <f t="shared" si="83"/>
        <v>0</v>
      </c>
    </row>
    <row r="125" spans="1:19" s="14" customFormat="1" ht="35.1" customHeight="1">
      <c r="A125" s="213"/>
      <c r="B125" s="213"/>
      <c r="C125" s="39" t="s">
        <v>86</v>
      </c>
      <c r="D125" s="13" t="s">
        <v>94</v>
      </c>
      <c r="E125" s="135">
        <v>11</v>
      </c>
      <c r="F125" s="136"/>
      <c r="G125" s="121">
        <v>0.05</v>
      </c>
      <c r="H125" s="129">
        <f t="shared" si="78"/>
        <v>0</v>
      </c>
      <c r="I125" s="129">
        <f t="shared" si="79"/>
        <v>0</v>
      </c>
      <c r="J125" s="135">
        <v>11</v>
      </c>
      <c r="K125" s="136"/>
      <c r="L125" s="121">
        <v>0.05</v>
      </c>
      <c r="M125" s="129">
        <f t="shared" si="80"/>
        <v>0</v>
      </c>
      <c r="N125" s="129">
        <f t="shared" si="81"/>
        <v>0</v>
      </c>
      <c r="O125" s="135">
        <v>11</v>
      </c>
      <c r="P125" s="96"/>
      <c r="Q125" s="97">
        <v>0.05</v>
      </c>
      <c r="R125" s="88">
        <f t="shared" si="82"/>
        <v>0</v>
      </c>
      <c r="S125" s="88">
        <f t="shared" si="83"/>
        <v>0</v>
      </c>
    </row>
    <row r="126" spans="1:19" s="14" customFormat="1" ht="35.1" customHeight="1">
      <c r="A126" s="213"/>
      <c r="B126" s="213"/>
      <c r="C126" s="39" t="s">
        <v>87</v>
      </c>
      <c r="D126" s="13" t="s">
        <v>22</v>
      </c>
      <c r="E126" s="135">
        <v>670</v>
      </c>
      <c r="F126" s="136"/>
      <c r="G126" s="121">
        <v>0.05</v>
      </c>
      <c r="H126" s="129">
        <f t="shared" si="78"/>
        <v>0</v>
      </c>
      <c r="I126" s="129">
        <f t="shared" si="79"/>
        <v>0</v>
      </c>
      <c r="J126" s="135">
        <v>670</v>
      </c>
      <c r="K126" s="136"/>
      <c r="L126" s="121">
        <v>0.05</v>
      </c>
      <c r="M126" s="129">
        <f t="shared" si="80"/>
        <v>0</v>
      </c>
      <c r="N126" s="129">
        <f t="shared" si="81"/>
        <v>0</v>
      </c>
      <c r="O126" s="135">
        <v>670</v>
      </c>
      <c r="P126" s="96"/>
      <c r="Q126" s="97">
        <v>0.05</v>
      </c>
      <c r="R126" s="88">
        <f t="shared" si="82"/>
        <v>0</v>
      </c>
      <c r="S126" s="88">
        <f t="shared" si="83"/>
        <v>0</v>
      </c>
    </row>
    <row r="127" spans="1:19" s="14" customFormat="1" ht="35.1" customHeight="1">
      <c r="A127" s="213"/>
      <c r="B127" s="213"/>
      <c r="C127" s="39" t="s">
        <v>88</v>
      </c>
      <c r="D127" s="13" t="s">
        <v>94</v>
      </c>
      <c r="E127" s="135">
        <v>4</v>
      </c>
      <c r="F127" s="136"/>
      <c r="G127" s="121">
        <v>0.05</v>
      </c>
      <c r="H127" s="129">
        <f t="shared" si="78"/>
        <v>0</v>
      </c>
      <c r="I127" s="129">
        <f t="shared" si="79"/>
        <v>0</v>
      </c>
      <c r="J127" s="135">
        <v>4</v>
      </c>
      <c r="K127" s="136"/>
      <c r="L127" s="121">
        <v>0.05</v>
      </c>
      <c r="M127" s="129">
        <f t="shared" si="80"/>
        <v>0</v>
      </c>
      <c r="N127" s="129">
        <f t="shared" si="81"/>
        <v>0</v>
      </c>
      <c r="O127" s="135">
        <v>4</v>
      </c>
      <c r="P127" s="96"/>
      <c r="Q127" s="97">
        <v>0.05</v>
      </c>
      <c r="R127" s="88">
        <f t="shared" si="82"/>
        <v>0</v>
      </c>
      <c r="S127" s="88">
        <f t="shared" si="83"/>
        <v>0</v>
      </c>
    </row>
    <row r="128" spans="1:19" s="14" customFormat="1" ht="35.1" customHeight="1">
      <c r="A128" s="213"/>
      <c r="B128" s="213"/>
      <c r="C128" s="39" t="s">
        <v>89</v>
      </c>
      <c r="D128" s="13" t="s">
        <v>22</v>
      </c>
      <c r="E128" s="135">
        <v>335</v>
      </c>
      <c r="F128" s="136"/>
      <c r="G128" s="121">
        <v>0.05</v>
      </c>
      <c r="H128" s="129">
        <f t="shared" si="78"/>
        <v>0</v>
      </c>
      <c r="I128" s="129">
        <f t="shared" si="79"/>
        <v>0</v>
      </c>
      <c r="J128" s="135">
        <v>335</v>
      </c>
      <c r="K128" s="136"/>
      <c r="L128" s="121">
        <v>0.05</v>
      </c>
      <c r="M128" s="129">
        <f t="shared" si="80"/>
        <v>0</v>
      </c>
      <c r="N128" s="129">
        <f t="shared" si="81"/>
        <v>0</v>
      </c>
      <c r="O128" s="135">
        <v>335</v>
      </c>
      <c r="P128" s="96"/>
      <c r="Q128" s="97">
        <v>0.05</v>
      </c>
      <c r="R128" s="88">
        <f t="shared" si="82"/>
        <v>0</v>
      </c>
      <c r="S128" s="88">
        <f t="shared" si="83"/>
        <v>0</v>
      </c>
    </row>
    <row r="129" spans="1:19" s="14" customFormat="1" ht="35.1" customHeight="1">
      <c r="A129" s="213"/>
      <c r="B129" s="213"/>
      <c r="C129" s="39" t="s">
        <v>90</v>
      </c>
      <c r="D129" s="13" t="s">
        <v>94</v>
      </c>
      <c r="E129" s="135">
        <v>4</v>
      </c>
      <c r="F129" s="136"/>
      <c r="G129" s="121">
        <v>0.05</v>
      </c>
      <c r="H129" s="129">
        <f t="shared" si="78"/>
        <v>0</v>
      </c>
      <c r="I129" s="129">
        <f t="shared" si="79"/>
        <v>0</v>
      </c>
      <c r="J129" s="135">
        <v>4</v>
      </c>
      <c r="K129" s="136"/>
      <c r="L129" s="121">
        <v>0.05</v>
      </c>
      <c r="M129" s="129">
        <f t="shared" si="80"/>
        <v>0</v>
      </c>
      <c r="N129" s="129">
        <f t="shared" si="81"/>
        <v>0</v>
      </c>
      <c r="O129" s="135">
        <v>4</v>
      </c>
      <c r="P129" s="96"/>
      <c r="Q129" s="97">
        <v>0.05</v>
      </c>
      <c r="R129" s="88">
        <f t="shared" si="82"/>
        <v>0</v>
      </c>
      <c r="S129" s="88">
        <f t="shared" si="83"/>
        <v>0</v>
      </c>
    </row>
    <row r="130" spans="1:19" s="14" customFormat="1" ht="35.1" customHeight="1">
      <c r="A130" s="213"/>
      <c r="B130" s="213"/>
      <c r="C130" s="39" t="s">
        <v>91</v>
      </c>
      <c r="D130" s="13" t="s">
        <v>22</v>
      </c>
      <c r="E130" s="135">
        <v>335</v>
      </c>
      <c r="F130" s="136"/>
      <c r="G130" s="121">
        <v>0.05</v>
      </c>
      <c r="H130" s="129">
        <f t="shared" si="78"/>
        <v>0</v>
      </c>
      <c r="I130" s="129">
        <f t="shared" si="79"/>
        <v>0</v>
      </c>
      <c r="J130" s="135">
        <v>335</v>
      </c>
      <c r="K130" s="136"/>
      <c r="L130" s="121">
        <v>0.05</v>
      </c>
      <c r="M130" s="129">
        <f t="shared" si="80"/>
        <v>0</v>
      </c>
      <c r="N130" s="129">
        <f t="shared" si="81"/>
        <v>0</v>
      </c>
      <c r="O130" s="135">
        <v>335</v>
      </c>
      <c r="P130" s="96"/>
      <c r="Q130" s="97">
        <v>0.05</v>
      </c>
      <c r="R130" s="88">
        <f t="shared" si="82"/>
        <v>0</v>
      </c>
      <c r="S130" s="88">
        <f t="shared" si="83"/>
        <v>0</v>
      </c>
    </row>
    <row r="131" spans="1:19" s="14" customFormat="1" ht="35.1" customHeight="1">
      <c r="A131" s="213"/>
      <c r="B131" s="213"/>
      <c r="C131" s="39" t="s">
        <v>92</v>
      </c>
      <c r="D131" s="13" t="s">
        <v>94</v>
      </c>
      <c r="E131" s="135">
        <v>4</v>
      </c>
      <c r="F131" s="136"/>
      <c r="G131" s="121">
        <v>0.05</v>
      </c>
      <c r="H131" s="129">
        <f t="shared" si="78"/>
        <v>0</v>
      </c>
      <c r="I131" s="129">
        <f t="shared" si="79"/>
        <v>0</v>
      </c>
      <c r="J131" s="135">
        <v>4</v>
      </c>
      <c r="K131" s="136"/>
      <c r="L131" s="121">
        <v>0.05</v>
      </c>
      <c r="M131" s="129">
        <f t="shared" si="80"/>
        <v>0</v>
      </c>
      <c r="N131" s="129">
        <f t="shared" si="81"/>
        <v>0</v>
      </c>
      <c r="O131" s="135">
        <v>4</v>
      </c>
      <c r="P131" s="96"/>
      <c r="Q131" s="97">
        <v>0.05</v>
      </c>
      <c r="R131" s="88">
        <f t="shared" si="82"/>
        <v>0</v>
      </c>
      <c r="S131" s="88">
        <f t="shared" si="83"/>
        <v>0</v>
      </c>
    </row>
    <row r="132" spans="1:19" s="14" customFormat="1" ht="35.1" customHeight="1">
      <c r="A132" s="213"/>
      <c r="B132" s="213"/>
      <c r="C132" s="39" t="s">
        <v>93</v>
      </c>
      <c r="D132" s="13" t="s">
        <v>22</v>
      </c>
      <c r="E132" s="135">
        <v>335</v>
      </c>
      <c r="F132" s="136"/>
      <c r="G132" s="121">
        <v>0.05</v>
      </c>
      <c r="H132" s="129">
        <f t="shared" si="78"/>
        <v>0</v>
      </c>
      <c r="I132" s="129">
        <f t="shared" si="79"/>
        <v>0</v>
      </c>
      <c r="J132" s="135">
        <v>335</v>
      </c>
      <c r="K132" s="136"/>
      <c r="L132" s="121">
        <v>0.05</v>
      </c>
      <c r="M132" s="129">
        <f t="shared" si="80"/>
        <v>0</v>
      </c>
      <c r="N132" s="129">
        <f t="shared" si="81"/>
        <v>0</v>
      </c>
      <c r="O132" s="135">
        <v>335</v>
      </c>
      <c r="P132" s="96"/>
      <c r="Q132" s="97">
        <v>0.05</v>
      </c>
      <c r="R132" s="88">
        <f t="shared" si="82"/>
        <v>0</v>
      </c>
      <c r="S132" s="88">
        <f t="shared" si="83"/>
        <v>0</v>
      </c>
    </row>
    <row r="133" spans="1:19" s="14" customFormat="1" ht="35.1" customHeight="1">
      <c r="A133" s="213"/>
      <c r="B133" s="213"/>
      <c r="C133" s="39" t="s">
        <v>95</v>
      </c>
      <c r="D133" s="13" t="s">
        <v>8</v>
      </c>
      <c r="E133" s="135">
        <v>7</v>
      </c>
      <c r="F133" s="136"/>
      <c r="G133" s="121">
        <v>0.05</v>
      </c>
      <c r="H133" s="129">
        <f t="shared" si="78"/>
        <v>0</v>
      </c>
      <c r="I133" s="129">
        <f t="shared" si="79"/>
        <v>0</v>
      </c>
      <c r="J133" s="135">
        <v>7</v>
      </c>
      <c r="K133" s="136"/>
      <c r="L133" s="121">
        <v>0.05</v>
      </c>
      <c r="M133" s="129">
        <f t="shared" si="80"/>
        <v>0</v>
      </c>
      <c r="N133" s="129">
        <f t="shared" si="81"/>
        <v>0</v>
      </c>
      <c r="O133" s="135">
        <v>7</v>
      </c>
      <c r="P133" s="96"/>
      <c r="Q133" s="97">
        <v>0.05</v>
      </c>
      <c r="R133" s="88">
        <f t="shared" si="82"/>
        <v>0</v>
      </c>
      <c r="S133" s="88">
        <f t="shared" si="83"/>
        <v>0</v>
      </c>
    </row>
    <row r="134" spans="1:19" s="14" customFormat="1" ht="35.1" customHeight="1">
      <c r="A134" s="213"/>
      <c r="B134" s="213"/>
      <c r="C134" s="39" t="s">
        <v>96</v>
      </c>
      <c r="D134" s="13" t="s">
        <v>22</v>
      </c>
      <c r="E134" s="135">
        <v>1340</v>
      </c>
      <c r="F134" s="136"/>
      <c r="G134" s="121">
        <v>0.05</v>
      </c>
      <c r="H134" s="129">
        <f t="shared" si="78"/>
        <v>0</v>
      </c>
      <c r="I134" s="129">
        <f t="shared" si="79"/>
        <v>0</v>
      </c>
      <c r="J134" s="135">
        <v>1340</v>
      </c>
      <c r="K134" s="136"/>
      <c r="L134" s="121">
        <v>0.05</v>
      </c>
      <c r="M134" s="129">
        <f t="shared" si="80"/>
        <v>0</v>
      </c>
      <c r="N134" s="129">
        <f t="shared" si="81"/>
        <v>0</v>
      </c>
      <c r="O134" s="135">
        <v>1340</v>
      </c>
      <c r="P134" s="96"/>
      <c r="Q134" s="97">
        <v>0.05</v>
      </c>
      <c r="R134" s="88">
        <f t="shared" si="82"/>
        <v>0</v>
      </c>
      <c r="S134" s="88">
        <f t="shared" si="83"/>
        <v>0</v>
      </c>
    </row>
    <row r="135" spans="1:19" ht="30" customHeight="1">
      <c r="A135" s="213"/>
      <c r="B135" s="213"/>
      <c r="C135" s="30" t="s">
        <v>51</v>
      </c>
      <c r="D135" s="25"/>
      <c r="E135" s="94"/>
      <c r="F135" s="130"/>
      <c r="G135" s="150"/>
      <c r="H135" s="133"/>
      <c r="I135" s="133"/>
      <c r="J135" s="94"/>
      <c r="K135" s="130"/>
      <c r="L135" s="150"/>
      <c r="M135" s="133"/>
      <c r="N135" s="133"/>
      <c r="O135" s="94"/>
      <c r="P135" s="95"/>
      <c r="Q135" s="111"/>
      <c r="R135" s="90"/>
      <c r="S135" s="90"/>
    </row>
    <row r="136" spans="1:19" ht="30" customHeight="1">
      <c r="A136" s="213"/>
      <c r="B136" s="213"/>
      <c r="C136" s="42" t="s">
        <v>25</v>
      </c>
      <c r="D136" s="32" t="s">
        <v>26</v>
      </c>
      <c r="E136" s="94">
        <v>21</v>
      </c>
      <c r="F136" s="130"/>
      <c r="G136" s="121">
        <v>0.18</v>
      </c>
      <c r="H136" s="129">
        <f t="shared" ref="H136:H160" si="84">F136*(100%+G136)</f>
        <v>0</v>
      </c>
      <c r="I136" s="129">
        <f t="shared" ref="I136:I160" si="85">E136*H136</f>
        <v>0</v>
      </c>
      <c r="J136" s="94">
        <v>21</v>
      </c>
      <c r="K136" s="130"/>
      <c r="L136" s="121">
        <v>0.18</v>
      </c>
      <c r="M136" s="129">
        <f t="shared" ref="M136:M160" si="86">K136*(100%+L136)</f>
        <v>0</v>
      </c>
      <c r="N136" s="129">
        <f t="shared" ref="N136:N160" si="87">J136*M136</f>
        <v>0</v>
      </c>
      <c r="O136" s="94">
        <v>21</v>
      </c>
      <c r="P136" s="95"/>
      <c r="Q136" s="97">
        <v>0.18</v>
      </c>
      <c r="R136" s="88">
        <f t="shared" ref="R136:R160" si="88">P136*(100%+Q136)</f>
        <v>0</v>
      </c>
      <c r="S136" s="88">
        <f t="shared" ref="S136:S160" si="89">O136*R136</f>
        <v>0</v>
      </c>
    </row>
    <row r="137" spans="1:19" ht="30" customHeight="1">
      <c r="A137" s="213"/>
      <c r="B137" s="213"/>
      <c r="C137" s="42" t="s">
        <v>27</v>
      </c>
      <c r="D137" s="32" t="s">
        <v>26</v>
      </c>
      <c r="E137" s="94">
        <v>21</v>
      </c>
      <c r="F137" s="130"/>
      <c r="G137" s="121">
        <v>0.18</v>
      </c>
      <c r="H137" s="129">
        <f t="shared" si="84"/>
        <v>0</v>
      </c>
      <c r="I137" s="129">
        <f t="shared" si="85"/>
        <v>0</v>
      </c>
      <c r="J137" s="94">
        <v>21</v>
      </c>
      <c r="K137" s="130"/>
      <c r="L137" s="121">
        <v>0.18</v>
      </c>
      <c r="M137" s="129">
        <f t="shared" si="86"/>
        <v>0</v>
      </c>
      <c r="N137" s="129">
        <f t="shared" si="87"/>
        <v>0</v>
      </c>
      <c r="O137" s="94">
        <v>21</v>
      </c>
      <c r="P137" s="95"/>
      <c r="Q137" s="97">
        <v>0.18</v>
      </c>
      <c r="R137" s="88">
        <f t="shared" si="88"/>
        <v>0</v>
      </c>
      <c r="S137" s="88">
        <f t="shared" si="89"/>
        <v>0</v>
      </c>
    </row>
    <row r="138" spans="1:19" ht="30" customHeight="1">
      <c r="A138" s="213"/>
      <c r="B138" s="213"/>
      <c r="C138" s="42" t="s">
        <v>28</v>
      </c>
      <c r="D138" s="32" t="s">
        <v>26</v>
      </c>
      <c r="E138" s="94">
        <v>21</v>
      </c>
      <c r="F138" s="130"/>
      <c r="G138" s="121">
        <v>0.18</v>
      </c>
      <c r="H138" s="129">
        <f t="shared" si="84"/>
        <v>0</v>
      </c>
      <c r="I138" s="129">
        <f t="shared" si="85"/>
        <v>0</v>
      </c>
      <c r="J138" s="94">
        <v>21</v>
      </c>
      <c r="K138" s="130"/>
      <c r="L138" s="121">
        <v>0.18</v>
      </c>
      <c r="M138" s="129">
        <f t="shared" si="86"/>
        <v>0</v>
      </c>
      <c r="N138" s="129">
        <f t="shared" si="87"/>
        <v>0</v>
      </c>
      <c r="O138" s="94">
        <v>21</v>
      </c>
      <c r="P138" s="95"/>
      <c r="Q138" s="97">
        <v>0.18</v>
      </c>
      <c r="R138" s="88">
        <f t="shared" si="88"/>
        <v>0</v>
      </c>
      <c r="S138" s="88">
        <f t="shared" si="89"/>
        <v>0</v>
      </c>
    </row>
    <row r="139" spans="1:19" ht="30" customHeight="1">
      <c r="A139" s="213"/>
      <c r="B139" s="213"/>
      <c r="C139" s="42" t="s">
        <v>25</v>
      </c>
      <c r="D139" s="32" t="s">
        <v>42</v>
      </c>
      <c r="E139" s="94">
        <v>3</v>
      </c>
      <c r="F139" s="130"/>
      <c r="G139" s="121">
        <v>0.18</v>
      </c>
      <c r="H139" s="129">
        <f t="shared" si="84"/>
        <v>0</v>
      </c>
      <c r="I139" s="129">
        <f t="shared" si="85"/>
        <v>0</v>
      </c>
      <c r="J139" s="94">
        <v>3</v>
      </c>
      <c r="K139" s="130"/>
      <c r="L139" s="121">
        <v>0.18</v>
      </c>
      <c r="M139" s="129">
        <f t="shared" si="86"/>
        <v>0</v>
      </c>
      <c r="N139" s="129">
        <f t="shared" si="87"/>
        <v>0</v>
      </c>
      <c r="O139" s="94">
        <v>3</v>
      </c>
      <c r="P139" s="95"/>
      <c r="Q139" s="97">
        <v>0.18</v>
      </c>
      <c r="R139" s="88">
        <f t="shared" si="88"/>
        <v>0</v>
      </c>
      <c r="S139" s="88">
        <f t="shared" si="89"/>
        <v>0</v>
      </c>
    </row>
    <row r="140" spans="1:19" ht="30" customHeight="1">
      <c r="A140" s="213"/>
      <c r="B140" s="213"/>
      <c r="C140" s="42" t="s">
        <v>27</v>
      </c>
      <c r="D140" s="32" t="s">
        <v>42</v>
      </c>
      <c r="E140" s="94">
        <v>6</v>
      </c>
      <c r="F140" s="130"/>
      <c r="G140" s="121">
        <v>0.18</v>
      </c>
      <c r="H140" s="129">
        <f t="shared" si="84"/>
        <v>0</v>
      </c>
      <c r="I140" s="129">
        <f t="shared" si="85"/>
        <v>0</v>
      </c>
      <c r="J140" s="94">
        <v>6</v>
      </c>
      <c r="K140" s="130"/>
      <c r="L140" s="121">
        <v>0.18</v>
      </c>
      <c r="M140" s="129">
        <f t="shared" si="86"/>
        <v>0</v>
      </c>
      <c r="N140" s="129">
        <f t="shared" si="87"/>
        <v>0</v>
      </c>
      <c r="O140" s="94">
        <v>6</v>
      </c>
      <c r="P140" s="95"/>
      <c r="Q140" s="97">
        <v>0.18</v>
      </c>
      <c r="R140" s="88">
        <f t="shared" si="88"/>
        <v>0</v>
      </c>
      <c r="S140" s="88">
        <f t="shared" si="89"/>
        <v>0</v>
      </c>
    </row>
    <row r="141" spans="1:19" ht="30" customHeight="1">
      <c r="A141" s="213"/>
      <c r="B141" s="213"/>
      <c r="C141" s="42" t="s">
        <v>28</v>
      </c>
      <c r="D141" s="32" t="s">
        <v>42</v>
      </c>
      <c r="E141" s="94">
        <v>6</v>
      </c>
      <c r="F141" s="130"/>
      <c r="G141" s="121">
        <v>0.18</v>
      </c>
      <c r="H141" s="129">
        <f t="shared" si="84"/>
        <v>0</v>
      </c>
      <c r="I141" s="129">
        <f t="shared" si="85"/>
        <v>0</v>
      </c>
      <c r="J141" s="94">
        <v>6</v>
      </c>
      <c r="K141" s="130"/>
      <c r="L141" s="121">
        <v>0.18</v>
      </c>
      <c r="M141" s="129">
        <f t="shared" si="86"/>
        <v>0</v>
      </c>
      <c r="N141" s="129">
        <f t="shared" si="87"/>
        <v>0</v>
      </c>
      <c r="O141" s="94">
        <v>6</v>
      </c>
      <c r="P141" s="95"/>
      <c r="Q141" s="97">
        <v>0.18</v>
      </c>
      <c r="R141" s="88">
        <f t="shared" si="88"/>
        <v>0</v>
      </c>
      <c r="S141" s="88">
        <f t="shared" si="89"/>
        <v>0</v>
      </c>
    </row>
    <row r="142" spans="1:19" ht="30" customHeight="1">
      <c r="A142" s="213"/>
      <c r="B142" s="213"/>
      <c r="C142" s="43" t="s">
        <v>101</v>
      </c>
      <c r="D142" s="32" t="s">
        <v>8</v>
      </c>
      <c r="E142" s="94">
        <v>21</v>
      </c>
      <c r="F142" s="130"/>
      <c r="G142" s="121">
        <v>0.18</v>
      </c>
      <c r="H142" s="129">
        <f t="shared" si="84"/>
        <v>0</v>
      </c>
      <c r="I142" s="129">
        <f t="shared" si="85"/>
        <v>0</v>
      </c>
      <c r="J142" s="94">
        <v>21</v>
      </c>
      <c r="K142" s="130"/>
      <c r="L142" s="121">
        <v>0.18</v>
      </c>
      <c r="M142" s="129">
        <f t="shared" si="86"/>
        <v>0</v>
      </c>
      <c r="N142" s="129">
        <f t="shared" si="87"/>
        <v>0</v>
      </c>
      <c r="O142" s="94">
        <v>21</v>
      </c>
      <c r="P142" s="95"/>
      <c r="Q142" s="97">
        <v>0.18</v>
      </c>
      <c r="R142" s="88">
        <f t="shared" si="88"/>
        <v>0</v>
      </c>
      <c r="S142" s="88">
        <f t="shared" si="89"/>
        <v>0</v>
      </c>
    </row>
    <row r="143" spans="1:19" ht="30" customHeight="1">
      <c r="A143" s="213"/>
      <c r="B143" s="213"/>
      <c r="C143" s="43" t="s">
        <v>102</v>
      </c>
      <c r="D143" s="32" t="s">
        <v>8</v>
      </c>
      <c r="E143" s="94">
        <v>14</v>
      </c>
      <c r="F143" s="130"/>
      <c r="G143" s="121">
        <v>0.18</v>
      </c>
      <c r="H143" s="129">
        <f t="shared" si="84"/>
        <v>0</v>
      </c>
      <c r="I143" s="129">
        <f t="shared" si="85"/>
        <v>0</v>
      </c>
      <c r="J143" s="94">
        <v>14</v>
      </c>
      <c r="K143" s="130"/>
      <c r="L143" s="121">
        <v>0.18</v>
      </c>
      <c r="M143" s="129">
        <f t="shared" si="86"/>
        <v>0</v>
      </c>
      <c r="N143" s="129">
        <f t="shared" si="87"/>
        <v>0</v>
      </c>
      <c r="O143" s="94">
        <v>14</v>
      </c>
      <c r="P143" s="95"/>
      <c r="Q143" s="97">
        <v>0.18</v>
      </c>
      <c r="R143" s="88">
        <f t="shared" si="88"/>
        <v>0</v>
      </c>
      <c r="S143" s="88">
        <f t="shared" si="89"/>
        <v>0</v>
      </c>
    </row>
    <row r="144" spans="1:19" ht="30" customHeight="1">
      <c r="A144" s="213"/>
      <c r="B144" s="213"/>
      <c r="C144" s="43" t="s">
        <v>97</v>
      </c>
      <c r="D144" s="32" t="s">
        <v>8</v>
      </c>
      <c r="E144" s="94">
        <v>21</v>
      </c>
      <c r="F144" s="130"/>
      <c r="G144" s="121">
        <v>0.18</v>
      </c>
      <c r="H144" s="129">
        <f t="shared" si="84"/>
        <v>0</v>
      </c>
      <c r="I144" s="129">
        <f t="shared" si="85"/>
        <v>0</v>
      </c>
      <c r="J144" s="94">
        <v>21</v>
      </c>
      <c r="K144" s="130"/>
      <c r="L144" s="121">
        <v>0.18</v>
      </c>
      <c r="M144" s="129">
        <f t="shared" si="86"/>
        <v>0</v>
      </c>
      <c r="N144" s="129">
        <f t="shared" si="87"/>
        <v>0</v>
      </c>
      <c r="O144" s="94">
        <v>21</v>
      </c>
      <c r="P144" s="95"/>
      <c r="Q144" s="97">
        <v>0.18</v>
      </c>
      <c r="R144" s="88">
        <f t="shared" si="88"/>
        <v>0</v>
      </c>
      <c r="S144" s="88">
        <f t="shared" si="89"/>
        <v>0</v>
      </c>
    </row>
    <row r="145" spans="1:19" ht="30" customHeight="1">
      <c r="A145" s="213"/>
      <c r="B145" s="213"/>
      <c r="C145" s="43" t="s">
        <v>98</v>
      </c>
      <c r="D145" s="32" t="s">
        <v>8</v>
      </c>
      <c r="E145" s="94">
        <v>14</v>
      </c>
      <c r="F145" s="130"/>
      <c r="G145" s="121">
        <v>0.18</v>
      </c>
      <c r="H145" s="129">
        <f t="shared" si="84"/>
        <v>0</v>
      </c>
      <c r="I145" s="129">
        <f t="shared" si="85"/>
        <v>0</v>
      </c>
      <c r="J145" s="94">
        <v>14</v>
      </c>
      <c r="K145" s="130"/>
      <c r="L145" s="121">
        <v>0.18</v>
      </c>
      <c r="M145" s="129">
        <f t="shared" si="86"/>
        <v>0</v>
      </c>
      <c r="N145" s="129">
        <f t="shared" si="87"/>
        <v>0</v>
      </c>
      <c r="O145" s="94">
        <v>14</v>
      </c>
      <c r="P145" s="95"/>
      <c r="Q145" s="97">
        <v>0.18</v>
      </c>
      <c r="R145" s="88">
        <f t="shared" si="88"/>
        <v>0</v>
      </c>
      <c r="S145" s="88">
        <f t="shared" si="89"/>
        <v>0</v>
      </c>
    </row>
    <row r="146" spans="1:19" ht="30" customHeight="1">
      <c r="A146" s="213"/>
      <c r="B146" s="213"/>
      <c r="C146" s="43" t="s">
        <v>99</v>
      </c>
      <c r="D146" s="32" t="s">
        <v>8</v>
      </c>
      <c r="E146" s="94">
        <v>21</v>
      </c>
      <c r="F146" s="130"/>
      <c r="G146" s="121">
        <v>0.18</v>
      </c>
      <c r="H146" s="129">
        <f t="shared" si="84"/>
        <v>0</v>
      </c>
      <c r="I146" s="129">
        <f t="shared" si="85"/>
        <v>0</v>
      </c>
      <c r="J146" s="94">
        <v>21</v>
      </c>
      <c r="K146" s="130"/>
      <c r="L146" s="121">
        <v>0.18</v>
      </c>
      <c r="M146" s="129">
        <f t="shared" si="86"/>
        <v>0</v>
      </c>
      <c r="N146" s="129">
        <f t="shared" si="87"/>
        <v>0</v>
      </c>
      <c r="O146" s="94">
        <v>21</v>
      </c>
      <c r="P146" s="95"/>
      <c r="Q146" s="97">
        <v>0.18</v>
      </c>
      <c r="R146" s="88">
        <f t="shared" si="88"/>
        <v>0</v>
      </c>
      <c r="S146" s="88">
        <f t="shared" si="89"/>
        <v>0</v>
      </c>
    </row>
    <row r="147" spans="1:19" ht="30" customHeight="1">
      <c r="A147" s="213"/>
      <c r="B147" s="213"/>
      <c r="C147" s="43" t="s">
        <v>100</v>
      </c>
      <c r="D147" s="32" t="s">
        <v>8</v>
      </c>
      <c r="E147" s="94">
        <v>14</v>
      </c>
      <c r="F147" s="130"/>
      <c r="G147" s="121">
        <v>0.18</v>
      </c>
      <c r="H147" s="129">
        <f t="shared" si="84"/>
        <v>0</v>
      </c>
      <c r="I147" s="129">
        <f t="shared" si="85"/>
        <v>0</v>
      </c>
      <c r="J147" s="94">
        <v>14</v>
      </c>
      <c r="K147" s="130"/>
      <c r="L147" s="121">
        <v>0.18</v>
      </c>
      <c r="M147" s="129">
        <f t="shared" si="86"/>
        <v>0</v>
      </c>
      <c r="N147" s="129">
        <f t="shared" si="87"/>
        <v>0</v>
      </c>
      <c r="O147" s="94">
        <v>14</v>
      </c>
      <c r="P147" s="95"/>
      <c r="Q147" s="97">
        <v>0.18</v>
      </c>
      <c r="R147" s="88">
        <f t="shared" si="88"/>
        <v>0</v>
      </c>
      <c r="S147" s="88">
        <f t="shared" si="89"/>
        <v>0</v>
      </c>
    </row>
    <row r="148" spans="1:19" ht="30" customHeight="1">
      <c r="A148" s="213"/>
      <c r="B148" s="213"/>
      <c r="C148" s="43" t="s">
        <v>103</v>
      </c>
      <c r="D148" s="32" t="s">
        <v>8</v>
      </c>
      <c r="E148" s="94">
        <v>21</v>
      </c>
      <c r="F148" s="130"/>
      <c r="G148" s="121">
        <v>0.18</v>
      </c>
      <c r="H148" s="129">
        <f t="shared" si="84"/>
        <v>0</v>
      </c>
      <c r="I148" s="129">
        <f t="shared" si="85"/>
        <v>0</v>
      </c>
      <c r="J148" s="94">
        <v>21</v>
      </c>
      <c r="K148" s="130"/>
      <c r="L148" s="121">
        <v>0.18</v>
      </c>
      <c r="M148" s="129">
        <f t="shared" si="86"/>
        <v>0</v>
      </c>
      <c r="N148" s="129">
        <f t="shared" si="87"/>
        <v>0</v>
      </c>
      <c r="O148" s="94">
        <v>21</v>
      </c>
      <c r="P148" s="95"/>
      <c r="Q148" s="97">
        <v>0.18</v>
      </c>
      <c r="R148" s="88">
        <f t="shared" si="88"/>
        <v>0</v>
      </c>
      <c r="S148" s="88">
        <f t="shared" si="89"/>
        <v>0</v>
      </c>
    </row>
    <row r="149" spans="1:19" ht="30" customHeight="1">
      <c r="A149" s="213"/>
      <c r="B149" s="213"/>
      <c r="C149" s="43" t="s">
        <v>104</v>
      </c>
      <c r="D149" s="32" t="s">
        <v>8</v>
      </c>
      <c r="E149" s="94">
        <v>14</v>
      </c>
      <c r="F149" s="130"/>
      <c r="G149" s="121">
        <v>0.18</v>
      </c>
      <c r="H149" s="129">
        <f t="shared" si="84"/>
        <v>0</v>
      </c>
      <c r="I149" s="129">
        <f t="shared" si="85"/>
        <v>0</v>
      </c>
      <c r="J149" s="94">
        <v>14</v>
      </c>
      <c r="K149" s="130"/>
      <c r="L149" s="121">
        <v>0.18</v>
      </c>
      <c r="M149" s="129">
        <f t="shared" si="86"/>
        <v>0</v>
      </c>
      <c r="N149" s="129">
        <f t="shared" si="87"/>
        <v>0</v>
      </c>
      <c r="O149" s="94">
        <v>14</v>
      </c>
      <c r="P149" s="95"/>
      <c r="Q149" s="97">
        <v>0.18</v>
      </c>
      <c r="R149" s="88">
        <f t="shared" si="88"/>
        <v>0</v>
      </c>
      <c r="S149" s="88">
        <f t="shared" si="89"/>
        <v>0</v>
      </c>
    </row>
    <row r="150" spans="1:19" ht="30" customHeight="1">
      <c r="A150" s="213"/>
      <c r="B150" s="213"/>
      <c r="C150" s="43" t="s">
        <v>29</v>
      </c>
      <c r="D150" s="32" t="s">
        <v>8</v>
      </c>
      <c r="E150" s="94">
        <v>1</v>
      </c>
      <c r="F150" s="130"/>
      <c r="G150" s="121">
        <v>0.18</v>
      </c>
      <c r="H150" s="129">
        <f t="shared" si="84"/>
        <v>0</v>
      </c>
      <c r="I150" s="129">
        <f t="shared" si="85"/>
        <v>0</v>
      </c>
      <c r="J150" s="94">
        <v>1</v>
      </c>
      <c r="K150" s="130"/>
      <c r="L150" s="121">
        <v>0.18</v>
      </c>
      <c r="M150" s="129">
        <f t="shared" si="86"/>
        <v>0</v>
      </c>
      <c r="N150" s="129">
        <f t="shared" si="87"/>
        <v>0</v>
      </c>
      <c r="O150" s="94">
        <v>1</v>
      </c>
      <c r="P150" s="95"/>
      <c r="Q150" s="97">
        <v>0.18</v>
      </c>
      <c r="R150" s="88">
        <f t="shared" si="88"/>
        <v>0</v>
      </c>
      <c r="S150" s="88">
        <f t="shared" si="89"/>
        <v>0</v>
      </c>
    </row>
    <row r="151" spans="1:19" ht="30" customHeight="1">
      <c r="A151" s="213"/>
      <c r="B151" s="213"/>
      <c r="C151" s="43" t="s">
        <v>30</v>
      </c>
      <c r="D151" s="32" t="s">
        <v>8</v>
      </c>
      <c r="E151" s="94">
        <v>1</v>
      </c>
      <c r="F151" s="130"/>
      <c r="G151" s="121">
        <v>0.18</v>
      </c>
      <c r="H151" s="129">
        <f t="shared" si="84"/>
        <v>0</v>
      </c>
      <c r="I151" s="129">
        <f t="shared" si="85"/>
        <v>0</v>
      </c>
      <c r="J151" s="94">
        <v>1</v>
      </c>
      <c r="K151" s="130"/>
      <c r="L151" s="121">
        <v>0.18</v>
      </c>
      <c r="M151" s="129">
        <f t="shared" si="86"/>
        <v>0</v>
      </c>
      <c r="N151" s="129">
        <f t="shared" si="87"/>
        <v>0</v>
      </c>
      <c r="O151" s="94">
        <v>1</v>
      </c>
      <c r="P151" s="95"/>
      <c r="Q151" s="97">
        <v>0.18</v>
      </c>
      <c r="R151" s="88">
        <f t="shared" si="88"/>
        <v>0</v>
      </c>
      <c r="S151" s="88">
        <f t="shared" si="89"/>
        <v>0</v>
      </c>
    </row>
    <row r="152" spans="1:19" ht="30" customHeight="1">
      <c r="A152" s="213"/>
      <c r="B152" s="213"/>
      <c r="C152" s="43" t="s">
        <v>31</v>
      </c>
      <c r="D152" s="32" t="s">
        <v>8</v>
      </c>
      <c r="E152" s="94">
        <v>1</v>
      </c>
      <c r="F152" s="130"/>
      <c r="G152" s="121">
        <v>0.18</v>
      </c>
      <c r="H152" s="129">
        <f t="shared" si="84"/>
        <v>0</v>
      </c>
      <c r="I152" s="129">
        <f t="shared" si="85"/>
        <v>0</v>
      </c>
      <c r="J152" s="94">
        <v>1</v>
      </c>
      <c r="K152" s="130"/>
      <c r="L152" s="121">
        <v>0.18</v>
      </c>
      <c r="M152" s="129">
        <f t="shared" si="86"/>
        <v>0</v>
      </c>
      <c r="N152" s="129">
        <f t="shared" si="87"/>
        <v>0</v>
      </c>
      <c r="O152" s="94">
        <v>1</v>
      </c>
      <c r="P152" s="95"/>
      <c r="Q152" s="97">
        <v>0.18</v>
      </c>
      <c r="R152" s="88">
        <f t="shared" si="88"/>
        <v>0</v>
      </c>
      <c r="S152" s="88">
        <f t="shared" si="89"/>
        <v>0</v>
      </c>
    </row>
    <row r="153" spans="1:19" ht="30" customHeight="1">
      <c r="A153" s="213"/>
      <c r="B153" s="213"/>
      <c r="C153" s="43" t="s">
        <v>40</v>
      </c>
      <c r="D153" s="32" t="s">
        <v>8</v>
      </c>
      <c r="E153" s="94">
        <v>1</v>
      </c>
      <c r="F153" s="130"/>
      <c r="G153" s="121">
        <v>0.18</v>
      </c>
      <c r="H153" s="129">
        <f t="shared" si="84"/>
        <v>0</v>
      </c>
      <c r="I153" s="129">
        <f t="shared" si="85"/>
        <v>0</v>
      </c>
      <c r="J153" s="94">
        <v>1</v>
      </c>
      <c r="K153" s="130"/>
      <c r="L153" s="121">
        <v>0.18</v>
      </c>
      <c r="M153" s="129">
        <f t="shared" si="86"/>
        <v>0</v>
      </c>
      <c r="N153" s="129">
        <f t="shared" si="87"/>
        <v>0</v>
      </c>
      <c r="O153" s="94">
        <v>1</v>
      </c>
      <c r="P153" s="95"/>
      <c r="Q153" s="97">
        <v>0.18</v>
      </c>
      <c r="R153" s="88">
        <f t="shared" si="88"/>
        <v>0</v>
      </c>
      <c r="S153" s="88">
        <f t="shared" si="89"/>
        <v>0</v>
      </c>
    </row>
    <row r="154" spans="1:19" ht="30" customHeight="1">
      <c r="A154" s="213"/>
      <c r="B154" s="213"/>
      <c r="C154" s="43" t="s">
        <v>41</v>
      </c>
      <c r="D154" s="32" t="s">
        <v>8</v>
      </c>
      <c r="E154" s="94">
        <v>1</v>
      </c>
      <c r="F154" s="130"/>
      <c r="G154" s="121">
        <v>0.18</v>
      </c>
      <c r="H154" s="129">
        <f t="shared" si="84"/>
        <v>0</v>
      </c>
      <c r="I154" s="129">
        <f t="shared" si="85"/>
        <v>0</v>
      </c>
      <c r="J154" s="94">
        <v>1</v>
      </c>
      <c r="K154" s="130"/>
      <c r="L154" s="121">
        <v>0.18</v>
      </c>
      <c r="M154" s="129">
        <f t="shared" si="86"/>
        <v>0</v>
      </c>
      <c r="N154" s="129">
        <f t="shared" si="87"/>
        <v>0</v>
      </c>
      <c r="O154" s="94">
        <v>1</v>
      </c>
      <c r="P154" s="95"/>
      <c r="Q154" s="97">
        <v>0.18</v>
      </c>
      <c r="R154" s="88">
        <f t="shared" si="88"/>
        <v>0</v>
      </c>
      <c r="S154" s="88">
        <f t="shared" si="89"/>
        <v>0</v>
      </c>
    </row>
    <row r="155" spans="1:19" ht="48.75" customHeight="1">
      <c r="A155" s="213"/>
      <c r="B155" s="213"/>
      <c r="C155" s="43" t="s">
        <v>105</v>
      </c>
      <c r="D155" s="32" t="s">
        <v>4</v>
      </c>
      <c r="E155" s="94">
        <v>1</v>
      </c>
      <c r="F155" s="130"/>
      <c r="G155" s="121">
        <v>0.18</v>
      </c>
      <c r="H155" s="129">
        <f t="shared" si="84"/>
        <v>0</v>
      </c>
      <c r="I155" s="129">
        <f t="shared" si="85"/>
        <v>0</v>
      </c>
      <c r="J155" s="94">
        <v>1</v>
      </c>
      <c r="K155" s="130"/>
      <c r="L155" s="121">
        <v>0.18</v>
      </c>
      <c r="M155" s="129">
        <f t="shared" si="86"/>
        <v>0</v>
      </c>
      <c r="N155" s="129">
        <f t="shared" si="87"/>
        <v>0</v>
      </c>
      <c r="O155" s="94">
        <v>1</v>
      </c>
      <c r="P155" s="95"/>
      <c r="Q155" s="97">
        <v>0.18</v>
      </c>
      <c r="R155" s="88">
        <f t="shared" si="88"/>
        <v>0</v>
      </c>
      <c r="S155" s="88">
        <f t="shared" si="89"/>
        <v>0</v>
      </c>
    </row>
    <row r="156" spans="1:19" ht="46.5" customHeight="1">
      <c r="A156" s="213"/>
      <c r="B156" s="213"/>
      <c r="C156" s="43" t="s">
        <v>106</v>
      </c>
      <c r="D156" s="32" t="s">
        <v>4</v>
      </c>
      <c r="E156" s="94">
        <v>1</v>
      </c>
      <c r="F156" s="130"/>
      <c r="G156" s="121">
        <v>0.18</v>
      </c>
      <c r="H156" s="129">
        <f t="shared" si="84"/>
        <v>0</v>
      </c>
      <c r="I156" s="129">
        <f t="shared" si="85"/>
        <v>0</v>
      </c>
      <c r="J156" s="94">
        <v>1</v>
      </c>
      <c r="K156" s="130"/>
      <c r="L156" s="121">
        <v>0.18</v>
      </c>
      <c r="M156" s="129">
        <f t="shared" si="86"/>
        <v>0</v>
      </c>
      <c r="N156" s="129">
        <f t="shared" si="87"/>
        <v>0</v>
      </c>
      <c r="O156" s="94">
        <v>1</v>
      </c>
      <c r="P156" s="95"/>
      <c r="Q156" s="97">
        <v>0.18</v>
      </c>
      <c r="R156" s="88">
        <f t="shared" si="88"/>
        <v>0</v>
      </c>
      <c r="S156" s="88">
        <f t="shared" si="89"/>
        <v>0</v>
      </c>
    </row>
    <row r="157" spans="1:19" ht="44.25" customHeight="1">
      <c r="A157" s="213"/>
      <c r="B157" s="213"/>
      <c r="C157" s="43" t="s">
        <v>107</v>
      </c>
      <c r="D157" s="32" t="s">
        <v>4</v>
      </c>
      <c r="E157" s="94">
        <v>1</v>
      </c>
      <c r="F157" s="130"/>
      <c r="G157" s="121">
        <v>0.18</v>
      </c>
      <c r="H157" s="129">
        <f t="shared" si="84"/>
        <v>0</v>
      </c>
      <c r="I157" s="129">
        <f t="shared" si="85"/>
        <v>0</v>
      </c>
      <c r="J157" s="94">
        <v>1</v>
      </c>
      <c r="K157" s="130"/>
      <c r="L157" s="121">
        <v>0.18</v>
      </c>
      <c r="M157" s="129">
        <f t="shared" si="86"/>
        <v>0</v>
      </c>
      <c r="N157" s="129">
        <f t="shared" si="87"/>
        <v>0</v>
      </c>
      <c r="O157" s="94">
        <v>1</v>
      </c>
      <c r="P157" s="95"/>
      <c r="Q157" s="97">
        <v>0.18</v>
      </c>
      <c r="R157" s="88">
        <f t="shared" si="88"/>
        <v>0</v>
      </c>
      <c r="S157" s="88">
        <f t="shared" si="89"/>
        <v>0</v>
      </c>
    </row>
    <row r="158" spans="1:19" ht="30" customHeight="1">
      <c r="A158" s="213"/>
      <c r="B158" s="213"/>
      <c r="C158" s="43" t="s">
        <v>108</v>
      </c>
      <c r="D158" s="32" t="s">
        <v>4</v>
      </c>
      <c r="E158" s="94">
        <v>4</v>
      </c>
      <c r="F158" s="130"/>
      <c r="G158" s="121">
        <v>0.18</v>
      </c>
      <c r="H158" s="129">
        <f t="shared" si="84"/>
        <v>0</v>
      </c>
      <c r="I158" s="129">
        <f t="shared" si="85"/>
        <v>0</v>
      </c>
      <c r="J158" s="94">
        <v>4</v>
      </c>
      <c r="K158" s="130"/>
      <c r="L158" s="121">
        <v>0.18</v>
      </c>
      <c r="M158" s="129">
        <f t="shared" si="86"/>
        <v>0</v>
      </c>
      <c r="N158" s="129">
        <f t="shared" si="87"/>
        <v>0</v>
      </c>
      <c r="O158" s="94">
        <v>4</v>
      </c>
      <c r="P158" s="95"/>
      <c r="Q158" s="97">
        <v>0.18</v>
      </c>
      <c r="R158" s="88">
        <f t="shared" si="88"/>
        <v>0</v>
      </c>
      <c r="S158" s="88">
        <f t="shared" si="89"/>
        <v>0</v>
      </c>
    </row>
    <row r="159" spans="1:19" ht="30" customHeight="1">
      <c r="A159" s="213"/>
      <c r="B159" s="213"/>
      <c r="C159" s="43" t="s">
        <v>109</v>
      </c>
      <c r="D159" s="32" t="s">
        <v>94</v>
      </c>
      <c r="E159" s="94">
        <v>134</v>
      </c>
      <c r="F159" s="130"/>
      <c r="G159" s="121">
        <v>0.18</v>
      </c>
      <c r="H159" s="129">
        <f t="shared" si="84"/>
        <v>0</v>
      </c>
      <c r="I159" s="129">
        <f t="shared" si="85"/>
        <v>0</v>
      </c>
      <c r="J159" s="94">
        <v>134</v>
      </c>
      <c r="K159" s="130"/>
      <c r="L159" s="121">
        <v>0.18</v>
      </c>
      <c r="M159" s="129">
        <f t="shared" si="86"/>
        <v>0</v>
      </c>
      <c r="N159" s="129">
        <f t="shared" si="87"/>
        <v>0</v>
      </c>
      <c r="O159" s="94">
        <v>134</v>
      </c>
      <c r="P159" s="95"/>
      <c r="Q159" s="97">
        <v>0.18</v>
      </c>
      <c r="R159" s="88">
        <f t="shared" si="88"/>
        <v>0</v>
      </c>
      <c r="S159" s="88">
        <f t="shared" si="89"/>
        <v>0</v>
      </c>
    </row>
    <row r="160" spans="1:19" ht="30" customHeight="1">
      <c r="A160" s="213"/>
      <c r="B160" s="213"/>
      <c r="C160" s="43" t="s">
        <v>110</v>
      </c>
      <c r="D160" s="32" t="s">
        <v>94</v>
      </c>
      <c r="E160" s="94">
        <v>67</v>
      </c>
      <c r="F160" s="130"/>
      <c r="G160" s="121">
        <v>0.18</v>
      </c>
      <c r="H160" s="129">
        <f t="shared" si="84"/>
        <v>0</v>
      </c>
      <c r="I160" s="129">
        <f t="shared" si="85"/>
        <v>0</v>
      </c>
      <c r="J160" s="94">
        <v>67</v>
      </c>
      <c r="K160" s="130"/>
      <c r="L160" s="121">
        <v>0.18</v>
      </c>
      <c r="M160" s="129">
        <f t="shared" si="86"/>
        <v>0</v>
      </c>
      <c r="N160" s="129">
        <f t="shared" si="87"/>
        <v>0</v>
      </c>
      <c r="O160" s="94">
        <v>67</v>
      </c>
      <c r="P160" s="95"/>
      <c r="Q160" s="97">
        <v>0.18</v>
      </c>
      <c r="R160" s="88">
        <f t="shared" si="88"/>
        <v>0</v>
      </c>
      <c r="S160" s="88">
        <f t="shared" si="89"/>
        <v>0</v>
      </c>
    </row>
    <row r="161" spans="1:19" ht="30" customHeight="1">
      <c r="A161" s="213"/>
      <c r="B161" s="213"/>
      <c r="C161" s="30" t="s">
        <v>32</v>
      </c>
      <c r="D161" s="25"/>
      <c r="E161" s="94"/>
      <c r="F161" s="130"/>
      <c r="G161" s="150"/>
      <c r="H161" s="133"/>
      <c r="I161" s="133"/>
      <c r="J161" s="94"/>
      <c r="K161" s="130"/>
      <c r="L161" s="150"/>
      <c r="M161" s="133"/>
      <c r="N161" s="133"/>
      <c r="O161" s="94"/>
      <c r="P161" s="95"/>
      <c r="Q161" s="111"/>
      <c r="R161" s="90"/>
      <c r="S161" s="90"/>
    </row>
    <row r="162" spans="1:19" ht="30" customHeight="1">
      <c r="A162" s="213"/>
      <c r="B162" s="213"/>
      <c r="C162" s="44" t="s">
        <v>125</v>
      </c>
      <c r="D162" s="25" t="s">
        <v>11</v>
      </c>
      <c r="E162" s="94">
        <v>7</v>
      </c>
      <c r="F162" s="130"/>
      <c r="G162" s="121">
        <v>0.18</v>
      </c>
      <c r="H162" s="129">
        <f t="shared" ref="H162:H165" si="90">F162*(100%+G162)</f>
        <v>0</v>
      </c>
      <c r="I162" s="129">
        <f t="shared" ref="I162:I165" si="91">E162*H162</f>
        <v>0</v>
      </c>
      <c r="J162" s="94">
        <v>7</v>
      </c>
      <c r="K162" s="130"/>
      <c r="L162" s="121">
        <v>0.18</v>
      </c>
      <c r="M162" s="129">
        <f t="shared" ref="M162:M165" si="92">K162*(100%+L162)</f>
        <v>0</v>
      </c>
      <c r="N162" s="129">
        <f t="shared" ref="N162:N165" si="93">J162*M162</f>
        <v>0</v>
      </c>
      <c r="O162" s="94">
        <v>7</v>
      </c>
      <c r="P162" s="95"/>
      <c r="Q162" s="97">
        <v>0.18</v>
      </c>
      <c r="R162" s="88">
        <f t="shared" ref="R162:R165" si="94">P162*(100%+Q162)</f>
        <v>0</v>
      </c>
      <c r="S162" s="88">
        <f t="shared" ref="S162:S165" si="95">O162*R162</f>
        <v>0</v>
      </c>
    </row>
    <row r="163" spans="1:19" ht="30" customHeight="1">
      <c r="A163" s="213"/>
      <c r="B163" s="213"/>
      <c r="C163" s="45" t="s">
        <v>126</v>
      </c>
      <c r="D163" s="25" t="s">
        <v>13</v>
      </c>
      <c r="E163" s="94">
        <v>4</v>
      </c>
      <c r="F163" s="130"/>
      <c r="G163" s="121">
        <v>0.18</v>
      </c>
      <c r="H163" s="129">
        <f t="shared" si="90"/>
        <v>0</v>
      </c>
      <c r="I163" s="129">
        <f t="shared" si="91"/>
        <v>0</v>
      </c>
      <c r="J163" s="94">
        <v>4</v>
      </c>
      <c r="K163" s="130"/>
      <c r="L163" s="121">
        <v>0.18</v>
      </c>
      <c r="M163" s="129">
        <f t="shared" si="92"/>
        <v>0</v>
      </c>
      <c r="N163" s="129">
        <f t="shared" si="93"/>
        <v>0</v>
      </c>
      <c r="O163" s="94">
        <v>4</v>
      </c>
      <c r="P163" s="95"/>
      <c r="Q163" s="97">
        <v>0.18</v>
      </c>
      <c r="R163" s="88">
        <f t="shared" si="94"/>
        <v>0</v>
      </c>
      <c r="S163" s="88">
        <f t="shared" si="95"/>
        <v>0</v>
      </c>
    </row>
    <row r="164" spans="1:19" ht="79.5" customHeight="1">
      <c r="A164" s="213"/>
      <c r="B164" s="213"/>
      <c r="C164" s="44" t="s">
        <v>111</v>
      </c>
      <c r="D164" s="25" t="s">
        <v>113</v>
      </c>
      <c r="E164" s="147">
        <v>18</v>
      </c>
      <c r="F164" s="130"/>
      <c r="G164" s="121">
        <v>0.18</v>
      </c>
      <c r="H164" s="129">
        <f t="shared" si="90"/>
        <v>0</v>
      </c>
      <c r="I164" s="129">
        <f t="shared" si="91"/>
        <v>0</v>
      </c>
      <c r="J164" s="147">
        <v>18</v>
      </c>
      <c r="K164" s="130"/>
      <c r="L164" s="121">
        <v>0.18</v>
      </c>
      <c r="M164" s="129">
        <f t="shared" si="92"/>
        <v>0</v>
      </c>
      <c r="N164" s="129">
        <f t="shared" si="93"/>
        <v>0</v>
      </c>
      <c r="O164" s="147">
        <v>18</v>
      </c>
      <c r="P164" s="95"/>
      <c r="Q164" s="97">
        <v>0.18</v>
      </c>
      <c r="R164" s="88">
        <f t="shared" si="94"/>
        <v>0</v>
      </c>
      <c r="S164" s="88">
        <f t="shared" si="95"/>
        <v>0</v>
      </c>
    </row>
    <row r="165" spans="1:19" ht="96.75" customHeight="1">
      <c r="A165" s="213"/>
      <c r="B165" s="213"/>
      <c r="C165" s="44" t="s">
        <v>112</v>
      </c>
      <c r="D165" s="25" t="s">
        <v>113</v>
      </c>
      <c r="E165" s="94">
        <v>18</v>
      </c>
      <c r="F165" s="130"/>
      <c r="G165" s="121">
        <v>0.18</v>
      </c>
      <c r="H165" s="129">
        <f t="shared" si="90"/>
        <v>0</v>
      </c>
      <c r="I165" s="129">
        <f t="shared" si="91"/>
        <v>0</v>
      </c>
      <c r="J165" s="94">
        <v>18</v>
      </c>
      <c r="K165" s="130"/>
      <c r="L165" s="121">
        <v>0.18</v>
      </c>
      <c r="M165" s="129">
        <f t="shared" si="92"/>
        <v>0</v>
      </c>
      <c r="N165" s="129">
        <f t="shared" si="93"/>
        <v>0</v>
      </c>
      <c r="O165" s="94">
        <v>18</v>
      </c>
      <c r="P165" s="95"/>
      <c r="Q165" s="97">
        <v>0.18</v>
      </c>
      <c r="R165" s="88">
        <f t="shared" si="94"/>
        <v>0</v>
      </c>
      <c r="S165" s="88">
        <f t="shared" si="95"/>
        <v>0</v>
      </c>
    </row>
    <row r="166" spans="1:19" ht="30" customHeight="1">
      <c r="A166" s="214"/>
      <c r="B166" s="214"/>
      <c r="C166" s="33" t="s">
        <v>66</v>
      </c>
      <c r="D166" s="60"/>
      <c r="E166" s="225">
        <f>SUM(I98:I165)</f>
        <v>0</v>
      </c>
      <c r="F166" s="226"/>
      <c r="G166" s="226"/>
      <c r="H166" s="226"/>
      <c r="I166" s="226"/>
      <c r="J166" s="225">
        <f>SUM(N98:N165)</f>
        <v>0</v>
      </c>
      <c r="K166" s="226"/>
      <c r="L166" s="226"/>
      <c r="M166" s="226"/>
      <c r="N166" s="226"/>
      <c r="O166" s="225">
        <f>SUM(S98:S165)</f>
        <v>0</v>
      </c>
      <c r="P166" s="226"/>
      <c r="Q166" s="226"/>
      <c r="R166" s="226"/>
      <c r="S166" s="226"/>
    </row>
    <row r="167" spans="1:19" ht="35.1" customHeight="1">
      <c r="A167" s="29" t="s">
        <v>1</v>
      </c>
      <c r="B167" s="29"/>
      <c r="C167" s="28" t="s">
        <v>54</v>
      </c>
      <c r="D167" s="26"/>
      <c r="E167" s="51" t="s">
        <v>33</v>
      </c>
      <c r="F167" s="52" t="s">
        <v>44</v>
      </c>
      <c r="G167" s="109" t="s">
        <v>45</v>
      </c>
      <c r="H167" s="78" t="s">
        <v>46</v>
      </c>
      <c r="I167" s="78" t="s">
        <v>47</v>
      </c>
      <c r="J167" s="51" t="s">
        <v>33</v>
      </c>
      <c r="K167" s="52" t="s">
        <v>44</v>
      </c>
      <c r="L167" s="109" t="s">
        <v>45</v>
      </c>
      <c r="M167" s="78" t="s">
        <v>46</v>
      </c>
      <c r="N167" s="78" t="s">
        <v>47</v>
      </c>
      <c r="O167" s="51" t="s">
        <v>33</v>
      </c>
      <c r="P167" s="52" t="s">
        <v>44</v>
      </c>
      <c r="Q167" s="109" t="s">
        <v>45</v>
      </c>
      <c r="R167" s="78" t="s">
        <v>46</v>
      </c>
      <c r="S167" s="78" t="s">
        <v>47</v>
      </c>
    </row>
    <row r="168" spans="1:19" ht="35.1" customHeight="1">
      <c r="A168" s="212">
        <v>1</v>
      </c>
      <c r="B168" s="212" t="s">
        <v>142</v>
      </c>
      <c r="C168" s="35" t="s">
        <v>73</v>
      </c>
      <c r="D168" s="24" t="s">
        <v>4</v>
      </c>
      <c r="E168" s="131">
        <v>12</v>
      </c>
      <c r="F168" s="122"/>
      <c r="G168" s="121">
        <v>0.18</v>
      </c>
      <c r="H168" s="149">
        <f t="shared" ref="H168:H175" si="96">F168*(100%+G168)</f>
        <v>0</v>
      </c>
      <c r="I168" s="149">
        <f t="shared" ref="I168:I175" si="97">E168*H168</f>
        <v>0</v>
      </c>
      <c r="J168" s="131">
        <v>12</v>
      </c>
      <c r="K168" s="122"/>
      <c r="L168" s="121">
        <v>0.18</v>
      </c>
      <c r="M168" s="129">
        <f t="shared" ref="M168:M175" si="98">K168*(100%+L168)</f>
        <v>0</v>
      </c>
      <c r="N168" s="129">
        <f t="shared" ref="N168:N175" si="99">J168*M168</f>
        <v>0</v>
      </c>
      <c r="O168" s="131">
        <v>12</v>
      </c>
      <c r="P168" s="105"/>
      <c r="Q168" s="97">
        <v>0.18</v>
      </c>
      <c r="R168" s="75">
        <f t="shared" ref="R168:R175" si="100">P168*(100%+Q168)</f>
        <v>0</v>
      </c>
      <c r="S168" s="75">
        <f t="shared" ref="S168:S175" si="101">O168*R168</f>
        <v>0</v>
      </c>
    </row>
    <row r="169" spans="1:19" ht="35.1" customHeight="1">
      <c r="A169" s="213"/>
      <c r="B169" s="213"/>
      <c r="C169" s="36" t="s">
        <v>75</v>
      </c>
      <c r="D169" s="24" t="s">
        <v>4</v>
      </c>
      <c r="E169" s="131">
        <f>12*3</f>
        <v>36</v>
      </c>
      <c r="F169" s="122"/>
      <c r="G169" s="121">
        <v>0.18</v>
      </c>
      <c r="H169" s="149">
        <f t="shared" si="96"/>
        <v>0</v>
      </c>
      <c r="I169" s="149">
        <f t="shared" si="97"/>
        <v>0</v>
      </c>
      <c r="J169" s="131">
        <f>12*3</f>
        <v>36</v>
      </c>
      <c r="K169" s="122"/>
      <c r="L169" s="121">
        <v>0.18</v>
      </c>
      <c r="M169" s="129">
        <f t="shared" si="98"/>
        <v>0</v>
      </c>
      <c r="N169" s="129">
        <f t="shared" si="99"/>
        <v>0</v>
      </c>
      <c r="O169" s="131">
        <f>12*3</f>
        <v>36</v>
      </c>
      <c r="P169" s="105"/>
      <c r="Q169" s="97">
        <v>0.18</v>
      </c>
      <c r="R169" s="75">
        <f t="shared" si="100"/>
        <v>0</v>
      </c>
      <c r="S169" s="75">
        <f t="shared" si="101"/>
        <v>0</v>
      </c>
    </row>
    <row r="170" spans="1:19" ht="35.1" customHeight="1">
      <c r="A170" s="213"/>
      <c r="B170" s="213"/>
      <c r="C170" s="36" t="s">
        <v>74</v>
      </c>
      <c r="D170" s="24" t="s">
        <v>8</v>
      </c>
      <c r="E170" s="131">
        <f>12</f>
        <v>12</v>
      </c>
      <c r="F170" s="122"/>
      <c r="G170" s="121">
        <v>0.05</v>
      </c>
      <c r="H170" s="149">
        <f t="shared" si="96"/>
        <v>0</v>
      </c>
      <c r="I170" s="149">
        <f t="shared" si="97"/>
        <v>0</v>
      </c>
      <c r="J170" s="131">
        <f>12</f>
        <v>12</v>
      </c>
      <c r="K170" s="122"/>
      <c r="L170" s="121">
        <v>0.05</v>
      </c>
      <c r="M170" s="129">
        <f t="shared" si="98"/>
        <v>0</v>
      </c>
      <c r="N170" s="129">
        <f t="shared" si="99"/>
        <v>0</v>
      </c>
      <c r="O170" s="131">
        <f>12</f>
        <v>12</v>
      </c>
      <c r="P170" s="105"/>
      <c r="Q170" s="97">
        <v>0.05</v>
      </c>
      <c r="R170" s="75">
        <f t="shared" si="100"/>
        <v>0</v>
      </c>
      <c r="S170" s="75">
        <f t="shared" si="101"/>
        <v>0</v>
      </c>
    </row>
    <row r="171" spans="1:19" ht="35.1" customHeight="1">
      <c r="A171" s="213"/>
      <c r="B171" s="213"/>
      <c r="C171" s="36" t="s">
        <v>240</v>
      </c>
      <c r="D171" s="24" t="s">
        <v>8</v>
      </c>
      <c r="E171" s="131">
        <f>12*2</f>
        <v>24</v>
      </c>
      <c r="F171" s="122"/>
      <c r="G171" s="121">
        <v>0.05</v>
      </c>
      <c r="H171" s="149">
        <f t="shared" si="96"/>
        <v>0</v>
      </c>
      <c r="I171" s="149">
        <f t="shared" si="97"/>
        <v>0</v>
      </c>
      <c r="J171" s="131">
        <f>12*2</f>
        <v>24</v>
      </c>
      <c r="K171" s="122"/>
      <c r="L171" s="121">
        <v>0.05</v>
      </c>
      <c r="M171" s="129">
        <f t="shared" si="98"/>
        <v>0</v>
      </c>
      <c r="N171" s="129">
        <f t="shared" si="99"/>
        <v>0</v>
      </c>
      <c r="O171" s="131">
        <f>12*2</f>
        <v>24</v>
      </c>
      <c r="P171" s="105"/>
      <c r="Q171" s="97">
        <v>0.05</v>
      </c>
      <c r="R171" s="75">
        <f t="shared" si="100"/>
        <v>0</v>
      </c>
      <c r="S171" s="75">
        <f t="shared" si="101"/>
        <v>0</v>
      </c>
    </row>
    <row r="172" spans="1:19" ht="35.1" customHeight="1">
      <c r="A172" s="213"/>
      <c r="B172" s="213"/>
      <c r="C172" s="36" t="s">
        <v>55</v>
      </c>
      <c r="D172" s="24" t="s">
        <v>8</v>
      </c>
      <c r="E172" s="131">
        <f>12*2</f>
        <v>24</v>
      </c>
      <c r="F172" s="122"/>
      <c r="G172" s="121">
        <v>0.05</v>
      </c>
      <c r="H172" s="149">
        <f t="shared" si="96"/>
        <v>0</v>
      </c>
      <c r="I172" s="149">
        <f t="shared" si="97"/>
        <v>0</v>
      </c>
      <c r="J172" s="131">
        <f>12*2</f>
        <v>24</v>
      </c>
      <c r="K172" s="122"/>
      <c r="L172" s="121">
        <v>0.05</v>
      </c>
      <c r="M172" s="129">
        <f t="shared" si="98"/>
        <v>0</v>
      </c>
      <c r="N172" s="129">
        <f t="shared" si="99"/>
        <v>0</v>
      </c>
      <c r="O172" s="131">
        <f>12*2</f>
        <v>24</v>
      </c>
      <c r="P172" s="105"/>
      <c r="Q172" s="97">
        <v>0.05</v>
      </c>
      <c r="R172" s="75">
        <f t="shared" si="100"/>
        <v>0</v>
      </c>
      <c r="S172" s="75">
        <f t="shared" si="101"/>
        <v>0</v>
      </c>
    </row>
    <row r="173" spans="1:19" ht="35.1" customHeight="1">
      <c r="A173" s="213"/>
      <c r="B173" s="213"/>
      <c r="C173" s="36" t="s">
        <v>56</v>
      </c>
      <c r="D173" s="24" t="s">
        <v>8</v>
      </c>
      <c r="E173" s="31">
        <v>1</v>
      </c>
      <c r="F173" s="122"/>
      <c r="G173" s="121">
        <v>0.05</v>
      </c>
      <c r="H173" s="149">
        <f t="shared" si="96"/>
        <v>0</v>
      </c>
      <c r="I173" s="149">
        <f t="shared" si="97"/>
        <v>0</v>
      </c>
      <c r="J173" s="31">
        <v>1</v>
      </c>
      <c r="K173" s="122"/>
      <c r="L173" s="121">
        <v>0.05</v>
      </c>
      <c r="M173" s="129">
        <f t="shared" si="98"/>
        <v>0</v>
      </c>
      <c r="N173" s="129">
        <f t="shared" si="99"/>
        <v>0</v>
      </c>
      <c r="O173" s="31">
        <v>1</v>
      </c>
      <c r="P173" s="105"/>
      <c r="Q173" s="97">
        <v>0.05</v>
      </c>
      <c r="R173" s="75">
        <f t="shared" si="100"/>
        <v>0</v>
      </c>
      <c r="S173" s="75">
        <f t="shared" si="101"/>
        <v>0</v>
      </c>
    </row>
    <row r="174" spans="1:19" ht="35.1" customHeight="1">
      <c r="A174" s="213"/>
      <c r="B174" s="213"/>
      <c r="C174" s="36" t="s">
        <v>241</v>
      </c>
      <c r="D174" s="24" t="s">
        <v>8</v>
      </c>
      <c r="E174" s="131">
        <f>12*2</f>
        <v>24</v>
      </c>
      <c r="F174" s="122"/>
      <c r="G174" s="121">
        <v>0.05</v>
      </c>
      <c r="H174" s="149">
        <f t="shared" si="96"/>
        <v>0</v>
      </c>
      <c r="I174" s="149">
        <f t="shared" si="97"/>
        <v>0</v>
      </c>
      <c r="J174" s="131">
        <f>12*2</f>
        <v>24</v>
      </c>
      <c r="K174" s="122"/>
      <c r="L174" s="121">
        <v>0.05</v>
      </c>
      <c r="M174" s="129">
        <f t="shared" si="98"/>
        <v>0</v>
      </c>
      <c r="N174" s="129">
        <f t="shared" si="99"/>
        <v>0</v>
      </c>
      <c r="O174" s="131">
        <f>12*2</f>
        <v>24</v>
      </c>
      <c r="P174" s="105"/>
      <c r="Q174" s="97">
        <v>0.05</v>
      </c>
      <c r="R174" s="75">
        <f t="shared" si="100"/>
        <v>0</v>
      </c>
      <c r="S174" s="75">
        <f t="shared" si="101"/>
        <v>0</v>
      </c>
    </row>
    <row r="175" spans="1:19" ht="35.1" customHeight="1">
      <c r="A175" s="213"/>
      <c r="B175" s="213"/>
      <c r="C175" s="36" t="s">
        <v>57</v>
      </c>
      <c r="D175" s="24" t="s">
        <v>8</v>
      </c>
      <c r="E175" s="131">
        <f>12*2</f>
        <v>24</v>
      </c>
      <c r="F175" s="122"/>
      <c r="G175" s="121">
        <v>0.05</v>
      </c>
      <c r="H175" s="149">
        <f t="shared" si="96"/>
        <v>0</v>
      </c>
      <c r="I175" s="149">
        <f t="shared" si="97"/>
        <v>0</v>
      </c>
      <c r="J175" s="131">
        <f>12*2</f>
        <v>24</v>
      </c>
      <c r="K175" s="122"/>
      <c r="L175" s="121">
        <v>0.05</v>
      </c>
      <c r="M175" s="129">
        <f t="shared" si="98"/>
        <v>0</v>
      </c>
      <c r="N175" s="129">
        <f t="shared" si="99"/>
        <v>0</v>
      </c>
      <c r="O175" s="131">
        <f>12*2</f>
        <v>24</v>
      </c>
      <c r="P175" s="105"/>
      <c r="Q175" s="97">
        <v>0.05</v>
      </c>
      <c r="R175" s="75">
        <f t="shared" si="100"/>
        <v>0</v>
      </c>
      <c r="S175" s="75">
        <f t="shared" si="101"/>
        <v>0</v>
      </c>
    </row>
    <row r="176" spans="1:19" ht="35.1" customHeight="1">
      <c r="A176" s="213"/>
      <c r="B176" s="213"/>
      <c r="C176" s="33" t="s">
        <v>64</v>
      </c>
      <c r="D176" s="60"/>
      <c r="E176" s="204">
        <f>SUM(I168:I175)</f>
        <v>0</v>
      </c>
      <c r="F176" s="205"/>
      <c r="G176" s="205"/>
      <c r="H176" s="205"/>
      <c r="I176" s="206">
        <f>SUM(I168:I175)</f>
        <v>0</v>
      </c>
      <c r="J176" s="204">
        <f>SUM(N168:N175)</f>
        <v>0</v>
      </c>
      <c r="K176" s="205"/>
      <c r="L176" s="205"/>
      <c r="M176" s="205"/>
      <c r="N176" s="206">
        <f>SUM(N168:N175)</f>
        <v>0</v>
      </c>
      <c r="O176" s="204">
        <f>SUM(S168:S175)</f>
        <v>0</v>
      </c>
      <c r="P176" s="205"/>
      <c r="Q176" s="205"/>
      <c r="R176" s="205"/>
      <c r="S176" s="206">
        <f>SUM(S168:S175)</f>
        <v>0</v>
      </c>
    </row>
    <row r="177" spans="1:19" ht="30" customHeight="1">
      <c r="A177" s="213">
        <v>2</v>
      </c>
      <c r="B177" s="213"/>
      <c r="C177" s="37" t="s">
        <v>114</v>
      </c>
      <c r="D177" s="24"/>
      <c r="E177" s="131"/>
      <c r="F177" s="130"/>
      <c r="G177" s="150"/>
      <c r="H177" s="133"/>
      <c r="I177" s="133"/>
      <c r="J177" s="131"/>
      <c r="K177" s="130"/>
      <c r="L177" s="150"/>
      <c r="M177" s="133"/>
      <c r="N177" s="133"/>
      <c r="O177" s="131"/>
      <c r="P177" s="95"/>
      <c r="Q177" s="111"/>
      <c r="R177" s="90"/>
      <c r="S177" s="90"/>
    </row>
    <row r="178" spans="1:19" ht="30" customHeight="1">
      <c r="A178" s="213"/>
      <c r="B178" s="213"/>
      <c r="C178" s="38" t="s">
        <v>37</v>
      </c>
      <c r="D178" s="24" t="s">
        <v>8</v>
      </c>
      <c r="E178" s="134">
        <v>7</v>
      </c>
      <c r="F178" s="130"/>
      <c r="G178" s="121">
        <v>0.18</v>
      </c>
      <c r="H178" s="129">
        <f t="shared" ref="H178:H180" si="102">F178*(100%+G178)</f>
        <v>0</v>
      </c>
      <c r="I178" s="129">
        <f t="shared" ref="I178:I180" si="103">E178*H178</f>
        <v>0</v>
      </c>
      <c r="J178" s="134">
        <v>7</v>
      </c>
      <c r="K178" s="130"/>
      <c r="L178" s="121">
        <v>0.18</v>
      </c>
      <c r="M178" s="129">
        <f t="shared" ref="M178:M180" si="104">K178*(100%+L178)</f>
        <v>0</v>
      </c>
      <c r="N178" s="129">
        <f t="shared" ref="N178:N180" si="105">J178*M178</f>
        <v>0</v>
      </c>
      <c r="O178" s="134">
        <v>7</v>
      </c>
      <c r="P178" s="95"/>
      <c r="Q178" s="97">
        <v>0.18</v>
      </c>
      <c r="R178" s="88">
        <f t="shared" ref="R178:R180" si="106">P178*(100%+Q178)</f>
        <v>0</v>
      </c>
      <c r="S178" s="88">
        <f t="shared" ref="S178:S180" si="107">O178*R178</f>
        <v>0</v>
      </c>
    </row>
    <row r="179" spans="1:19" ht="30" customHeight="1">
      <c r="A179" s="213"/>
      <c r="B179" s="213"/>
      <c r="C179" s="38" t="s">
        <v>38</v>
      </c>
      <c r="D179" s="24" t="s">
        <v>8</v>
      </c>
      <c r="E179" s="134">
        <v>4</v>
      </c>
      <c r="F179" s="130"/>
      <c r="G179" s="121">
        <v>0.18</v>
      </c>
      <c r="H179" s="129">
        <f t="shared" si="102"/>
        <v>0</v>
      </c>
      <c r="I179" s="129">
        <f t="shared" si="103"/>
        <v>0</v>
      </c>
      <c r="J179" s="134">
        <v>4</v>
      </c>
      <c r="K179" s="130"/>
      <c r="L179" s="121">
        <v>0.18</v>
      </c>
      <c r="M179" s="129">
        <f t="shared" si="104"/>
        <v>0</v>
      </c>
      <c r="N179" s="129">
        <f t="shared" si="105"/>
        <v>0</v>
      </c>
      <c r="O179" s="134">
        <v>4</v>
      </c>
      <c r="P179" s="95"/>
      <c r="Q179" s="97">
        <v>0.18</v>
      </c>
      <c r="R179" s="88">
        <f t="shared" si="106"/>
        <v>0</v>
      </c>
      <c r="S179" s="88">
        <f t="shared" si="107"/>
        <v>0</v>
      </c>
    </row>
    <row r="180" spans="1:19" ht="30" customHeight="1">
      <c r="A180" s="213"/>
      <c r="B180" s="213"/>
      <c r="C180" s="38" t="s">
        <v>39</v>
      </c>
      <c r="D180" s="24" t="s">
        <v>8</v>
      </c>
      <c r="E180" s="134">
        <v>3</v>
      </c>
      <c r="F180" s="130"/>
      <c r="G180" s="121">
        <v>0.18</v>
      </c>
      <c r="H180" s="129">
        <f t="shared" si="102"/>
        <v>0</v>
      </c>
      <c r="I180" s="129">
        <f t="shared" si="103"/>
        <v>0</v>
      </c>
      <c r="J180" s="134">
        <v>3</v>
      </c>
      <c r="K180" s="130"/>
      <c r="L180" s="121">
        <v>0.18</v>
      </c>
      <c r="M180" s="129">
        <f t="shared" si="104"/>
        <v>0</v>
      </c>
      <c r="N180" s="129">
        <f t="shared" si="105"/>
        <v>0</v>
      </c>
      <c r="O180" s="134">
        <v>3</v>
      </c>
      <c r="P180" s="95"/>
      <c r="Q180" s="97">
        <v>0.18</v>
      </c>
      <c r="R180" s="88">
        <f t="shared" si="106"/>
        <v>0</v>
      </c>
      <c r="S180" s="88">
        <f t="shared" si="107"/>
        <v>0</v>
      </c>
    </row>
    <row r="181" spans="1:19" ht="30" customHeight="1">
      <c r="A181" s="213"/>
      <c r="B181" s="213"/>
      <c r="C181" s="40" t="s">
        <v>115</v>
      </c>
      <c r="D181" s="24"/>
      <c r="E181" s="134"/>
      <c r="F181" s="130"/>
      <c r="G181" s="150"/>
      <c r="H181" s="133"/>
      <c r="I181" s="133"/>
      <c r="J181" s="134"/>
      <c r="K181" s="130"/>
      <c r="L181" s="150"/>
      <c r="M181" s="133"/>
      <c r="N181" s="133"/>
      <c r="O181" s="134"/>
      <c r="P181" s="95"/>
      <c r="Q181" s="111"/>
      <c r="R181" s="90"/>
      <c r="S181" s="90"/>
    </row>
    <row r="182" spans="1:19" ht="30" customHeight="1">
      <c r="A182" s="213"/>
      <c r="B182" s="213"/>
      <c r="C182" s="41" t="s">
        <v>37</v>
      </c>
      <c r="D182" s="24" t="s">
        <v>8</v>
      </c>
      <c r="E182" s="134">
        <v>14</v>
      </c>
      <c r="F182" s="130"/>
      <c r="G182" s="121">
        <v>0.18</v>
      </c>
      <c r="H182" s="129">
        <f t="shared" ref="H182:H184" si="108">F182*(100%+G182)</f>
        <v>0</v>
      </c>
      <c r="I182" s="129">
        <f t="shared" ref="I182:I184" si="109">E182*H182</f>
        <v>0</v>
      </c>
      <c r="J182" s="134">
        <v>14</v>
      </c>
      <c r="K182" s="130"/>
      <c r="L182" s="121">
        <v>0.18</v>
      </c>
      <c r="M182" s="129">
        <f t="shared" ref="M182:M184" si="110">K182*(100%+L182)</f>
        <v>0</v>
      </c>
      <c r="N182" s="129">
        <f t="shared" ref="N182:N184" si="111">J182*M182</f>
        <v>0</v>
      </c>
      <c r="O182" s="134">
        <v>14</v>
      </c>
      <c r="P182" s="95"/>
      <c r="Q182" s="97">
        <v>0.18</v>
      </c>
      <c r="R182" s="88">
        <f t="shared" ref="R182:R184" si="112">P182*(100%+Q182)</f>
        <v>0</v>
      </c>
      <c r="S182" s="88">
        <f t="shared" ref="S182:S184" si="113">O182*R182</f>
        <v>0</v>
      </c>
    </row>
    <row r="183" spans="1:19" ht="30" customHeight="1">
      <c r="A183" s="213"/>
      <c r="B183" s="213"/>
      <c r="C183" s="41" t="s">
        <v>38</v>
      </c>
      <c r="D183" s="24" t="s">
        <v>8</v>
      </c>
      <c r="E183" s="134">
        <v>7</v>
      </c>
      <c r="F183" s="130"/>
      <c r="G183" s="121">
        <v>0.18</v>
      </c>
      <c r="H183" s="129">
        <f t="shared" si="108"/>
        <v>0</v>
      </c>
      <c r="I183" s="129">
        <f t="shared" si="109"/>
        <v>0</v>
      </c>
      <c r="J183" s="134">
        <v>7</v>
      </c>
      <c r="K183" s="130"/>
      <c r="L183" s="121">
        <v>0.18</v>
      </c>
      <c r="M183" s="129">
        <f t="shared" si="110"/>
        <v>0</v>
      </c>
      <c r="N183" s="129">
        <f t="shared" si="111"/>
        <v>0</v>
      </c>
      <c r="O183" s="134">
        <v>7</v>
      </c>
      <c r="P183" s="95"/>
      <c r="Q183" s="97">
        <v>0.18</v>
      </c>
      <c r="R183" s="88">
        <f t="shared" si="112"/>
        <v>0</v>
      </c>
      <c r="S183" s="88">
        <f t="shared" si="113"/>
        <v>0</v>
      </c>
    </row>
    <row r="184" spans="1:19" ht="30" customHeight="1">
      <c r="A184" s="213"/>
      <c r="B184" s="213"/>
      <c r="C184" s="41" t="s">
        <v>39</v>
      </c>
      <c r="D184" s="24" t="s">
        <v>8</v>
      </c>
      <c r="E184" s="134">
        <v>3</v>
      </c>
      <c r="F184" s="130"/>
      <c r="G184" s="121">
        <v>0.18</v>
      </c>
      <c r="H184" s="129">
        <f t="shared" si="108"/>
        <v>0</v>
      </c>
      <c r="I184" s="129">
        <f t="shared" si="109"/>
        <v>0</v>
      </c>
      <c r="J184" s="134">
        <v>3</v>
      </c>
      <c r="K184" s="130"/>
      <c r="L184" s="121">
        <v>0.18</v>
      </c>
      <c r="M184" s="129">
        <f t="shared" si="110"/>
        <v>0</v>
      </c>
      <c r="N184" s="129">
        <f t="shared" si="111"/>
        <v>0</v>
      </c>
      <c r="O184" s="134">
        <v>3</v>
      </c>
      <c r="P184" s="95"/>
      <c r="Q184" s="97">
        <v>0.18</v>
      </c>
      <c r="R184" s="88">
        <f t="shared" si="112"/>
        <v>0</v>
      </c>
      <c r="S184" s="88">
        <f t="shared" si="113"/>
        <v>0</v>
      </c>
    </row>
    <row r="185" spans="1:19" ht="30" customHeight="1">
      <c r="A185" s="213"/>
      <c r="B185" s="213"/>
      <c r="C185" s="30" t="s">
        <v>0</v>
      </c>
      <c r="D185" s="25"/>
      <c r="E185" s="94"/>
      <c r="F185" s="130"/>
      <c r="G185" s="150"/>
      <c r="H185" s="133"/>
      <c r="I185" s="133"/>
      <c r="J185" s="94"/>
      <c r="K185" s="130"/>
      <c r="L185" s="150"/>
      <c r="M185" s="133"/>
      <c r="N185" s="133"/>
      <c r="O185" s="94"/>
      <c r="P185" s="95"/>
      <c r="Q185" s="111"/>
      <c r="R185" s="90"/>
      <c r="S185" s="90"/>
    </row>
    <row r="186" spans="1:19" s="14" customFormat="1" ht="24.2" customHeight="1">
      <c r="A186" s="213"/>
      <c r="B186" s="213"/>
      <c r="C186" s="39" t="s">
        <v>58</v>
      </c>
      <c r="D186" s="13" t="s">
        <v>8</v>
      </c>
      <c r="E186" s="135">
        <v>1</v>
      </c>
      <c r="F186" s="136"/>
      <c r="G186" s="121">
        <v>0.05</v>
      </c>
      <c r="H186" s="129">
        <f t="shared" ref="H186:H213" si="114">F186*(100%+G186)</f>
        <v>0</v>
      </c>
      <c r="I186" s="129">
        <f t="shared" ref="I186:I213" si="115">E186*H186</f>
        <v>0</v>
      </c>
      <c r="J186" s="135">
        <v>1</v>
      </c>
      <c r="K186" s="136"/>
      <c r="L186" s="121">
        <v>0.05</v>
      </c>
      <c r="M186" s="129">
        <f t="shared" ref="M186:M213" si="116">K186*(100%+L186)</f>
        <v>0</v>
      </c>
      <c r="N186" s="129">
        <f t="shared" ref="N186:N213" si="117">J186*M186</f>
        <v>0</v>
      </c>
      <c r="O186" s="135">
        <v>1</v>
      </c>
      <c r="P186" s="96"/>
      <c r="Q186" s="97">
        <v>0.05</v>
      </c>
      <c r="R186" s="88">
        <f t="shared" ref="R186:R213" si="118">P186*(100%+Q186)</f>
        <v>0</v>
      </c>
      <c r="S186" s="88">
        <f t="shared" ref="S186:S213" si="119">O186*R186</f>
        <v>0</v>
      </c>
    </row>
    <row r="187" spans="1:19" s="14" customFormat="1" ht="27.2" customHeight="1">
      <c r="A187" s="213"/>
      <c r="B187" s="213"/>
      <c r="C187" s="39" t="s">
        <v>59</v>
      </c>
      <c r="D187" s="13" t="s">
        <v>8</v>
      </c>
      <c r="E187" s="135">
        <v>1</v>
      </c>
      <c r="F187" s="136"/>
      <c r="G187" s="121">
        <v>0.05</v>
      </c>
      <c r="H187" s="129">
        <f t="shared" si="114"/>
        <v>0</v>
      </c>
      <c r="I187" s="129">
        <f t="shared" si="115"/>
        <v>0</v>
      </c>
      <c r="J187" s="135">
        <v>1</v>
      </c>
      <c r="K187" s="136"/>
      <c r="L187" s="121">
        <v>0.05</v>
      </c>
      <c r="M187" s="129">
        <f t="shared" si="116"/>
        <v>0</v>
      </c>
      <c r="N187" s="129">
        <f t="shared" si="117"/>
        <v>0</v>
      </c>
      <c r="O187" s="135">
        <v>1</v>
      </c>
      <c r="P187" s="96"/>
      <c r="Q187" s="97">
        <v>0.05</v>
      </c>
      <c r="R187" s="88">
        <f t="shared" si="118"/>
        <v>0</v>
      </c>
      <c r="S187" s="88">
        <f t="shared" si="119"/>
        <v>0</v>
      </c>
    </row>
    <row r="188" spans="1:19" s="14" customFormat="1" ht="28.5" customHeight="1">
      <c r="A188" s="213"/>
      <c r="B188" s="213"/>
      <c r="C188" s="39" t="s">
        <v>60</v>
      </c>
      <c r="D188" s="13" t="s">
        <v>8</v>
      </c>
      <c r="E188" s="135">
        <v>1</v>
      </c>
      <c r="F188" s="136"/>
      <c r="G188" s="121">
        <v>0.05</v>
      </c>
      <c r="H188" s="129">
        <f t="shared" si="114"/>
        <v>0</v>
      </c>
      <c r="I188" s="129">
        <f t="shared" si="115"/>
        <v>0</v>
      </c>
      <c r="J188" s="135">
        <v>1</v>
      </c>
      <c r="K188" s="136"/>
      <c r="L188" s="121">
        <v>0.05</v>
      </c>
      <c r="M188" s="129">
        <f t="shared" si="116"/>
        <v>0</v>
      </c>
      <c r="N188" s="129">
        <f t="shared" si="117"/>
        <v>0</v>
      </c>
      <c r="O188" s="135">
        <v>1</v>
      </c>
      <c r="P188" s="96"/>
      <c r="Q188" s="97">
        <v>0.05</v>
      </c>
      <c r="R188" s="88">
        <f t="shared" si="118"/>
        <v>0</v>
      </c>
      <c r="S188" s="88">
        <f t="shared" si="119"/>
        <v>0</v>
      </c>
    </row>
    <row r="189" spans="1:19" s="14" customFormat="1" ht="24.2" customHeight="1">
      <c r="A189" s="213"/>
      <c r="B189" s="213"/>
      <c r="C189" s="39" t="s">
        <v>61</v>
      </c>
      <c r="D189" s="13" t="s">
        <v>8</v>
      </c>
      <c r="E189" s="135">
        <v>1</v>
      </c>
      <c r="F189" s="136"/>
      <c r="G189" s="121">
        <v>0.05</v>
      </c>
      <c r="H189" s="129">
        <f t="shared" si="114"/>
        <v>0</v>
      </c>
      <c r="I189" s="129">
        <f t="shared" si="115"/>
        <v>0</v>
      </c>
      <c r="J189" s="135">
        <v>1</v>
      </c>
      <c r="K189" s="136"/>
      <c r="L189" s="121">
        <v>0.05</v>
      </c>
      <c r="M189" s="129">
        <f t="shared" si="116"/>
        <v>0</v>
      </c>
      <c r="N189" s="129">
        <f t="shared" si="117"/>
        <v>0</v>
      </c>
      <c r="O189" s="135">
        <v>1</v>
      </c>
      <c r="P189" s="96"/>
      <c r="Q189" s="97">
        <v>0.05</v>
      </c>
      <c r="R189" s="88">
        <f t="shared" si="118"/>
        <v>0</v>
      </c>
      <c r="S189" s="88">
        <f t="shared" si="119"/>
        <v>0</v>
      </c>
    </row>
    <row r="190" spans="1:19" s="14" customFormat="1" ht="35.1" customHeight="1">
      <c r="A190" s="213"/>
      <c r="B190" s="213"/>
      <c r="C190" s="39" t="s">
        <v>62</v>
      </c>
      <c r="D190" s="13" t="s">
        <v>8</v>
      </c>
      <c r="E190" s="135">
        <v>1</v>
      </c>
      <c r="F190" s="136"/>
      <c r="G190" s="121">
        <v>0.05</v>
      </c>
      <c r="H190" s="129">
        <f t="shared" si="114"/>
        <v>0</v>
      </c>
      <c r="I190" s="129">
        <f t="shared" si="115"/>
        <v>0</v>
      </c>
      <c r="J190" s="135">
        <v>1</v>
      </c>
      <c r="K190" s="136"/>
      <c r="L190" s="121">
        <v>0.05</v>
      </c>
      <c r="M190" s="129">
        <f t="shared" si="116"/>
        <v>0</v>
      </c>
      <c r="N190" s="129">
        <f t="shared" si="117"/>
        <v>0</v>
      </c>
      <c r="O190" s="135">
        <v>1</v>
      </c>
      <c r="P190" s="96"/>
      <c r="Q190" s="97">
        <v>0.05</v>
      </c>
      <c r="R190" s="88">
        <f t="shared" si="118"/>
        <v>0</v>
      </c>
      <c r="S190" s="88">
        <f t="shared" si="119"/>
        <v>0</v>
      </c>
    </row>
    <row r="191" spans="1:19" s="14" customFormat="1" ht="35.1" customHeight="1">
      <c r="A191" s="213"/>
      <c r="B191" s="213"/>
      <c r="C191" s="39" t="s">
        <v>76</v>
      </c>
      <c r="D191" s="13" t="s">
        <v>8</v>
      </c>
      <c r="E191" s="135">
        <v>1</v>
      </c>
      <c r="F191" s="136"/>
      <c r="G191" s="121">
        <v>0.05</v>
      </c>
      <c r="H191" s="129">
        <f t="shared" si="114"/>
        <v>0</v>
      </c>
      <c r="I191" s="129">
        <f t="shared" si="115"/>
        <v>0</v>
      </c>
      <c r="J191" s="135">
        <v>1</v>
      </c>
      <c r="K191" s="136"/>
      <c r="L191" s="121">
        <v>0.05</v>
      </c>
      <c r="M191" s="129">
        <f t="shared" si="116"/>
        <v>0</v>
      </c>
      <c r="N191" s="129">
        <f t="shared" si="117"/>
        <v>0</v>
      </c>
      <c r="O191" s="135">
        <v>1</v>
      </c>
      <c r="P191" s="96"/>
      <c r="Q191" s="97">
        <v>0.05</v>
      </c>
      <c r="R191" s="88">
        <f t="shared" si="118"/>
        <v>0</v>
      </c>
      <c r="S191" s="88">
        <f t="shared" si="119"/>
        <v>0</v>
      </c>
    </row>
    <row r="192" spans="1:19" s="14" customFormat="1" ht="35.1" customHeight="1">
      <c r="A192" s="213"/>
      <c r="B192" s="213"/>
      <c r="C192" s="39" t="s">
        <v>77</v>
      </c>
      <c r="D192" s="13" t="s">
        <v>8</v>
      </c>
      <c r="E192" s="135">
        <v>1</v>
      </c>
      <c r="F192" s="136"/>
      <c r="G192" s="121">
        <v>0.05</v>
      </c>
      <c r="H192" s="129">
        <f t="shared" si="114"/>
        <v>0</v>
      </c>
      <c r="I192" s="129">
        <f t="shared" si="115"/>
        <v>0</v>
      </c>
      <c r="J192" s="135">
        <v>1</v>
      </c>
      <c r="K192" s="136"/>
      <c r="L192" s="121">
        <v>0.05</v>
      </c>
      <c r="M192" s="129">
        <f t="shared" si="116"/>
        <v>0</v>
      </c>
      <c r="N192" s="129">
        <f t="shared" si="117"/>
        <v>0</v>
      </c>
      <c r="O192" s="135">
        <v>1</v>
      </c>
      <c r="P192" s="96"/>
      <c r="Q192" s="97">
        <v>0.05</v>
      </c>
      <c r="R192" s="88">
        <f t="shared" si="118"/>
        <v>0</v>
      </c>
      <c r="S192" s="88">
        <f t="shared" si="119"/>
        <v>0</v>
      </c>
    </row>
    <row r="193" spans="1:19" s="14" customFormat="1" ht="35.1" customHeight="1">
      <c r="A193" s="213"/>
      <c r="B193" s="213"/>
      <c r="C193" s="39" t="s">
        <v>78</v>
      </c>
      <c r="D193" s="13" t="s">
        <v>8</v>
      </c>
      <c r="E193" s="135">
        <v>1</v>
      </c>
      <c r="F193" s="136"/>
      <c r="G193" s="121">
        <v>0.05</v>
      </c>
      <c r="H193" s="129">
        <f t="shared" si="114"/>
        <v>0</v>
      </c>
      <c r="I193" s="129">
        <f t="shared" si="115"/>
        <v>0</v>
      </c>
      <c r="J193" s="135">
        <v>1</v>
      </c>
      <c r="K193" s="136"/>
      <c r="L193" s="121">
        <v>0.05</v>
      </c>
      <c r="M193" s="129">
        <f t="shared" si="116"/>
        <v>0</v>
      </c>
      <c r="N193" s="129">
        <f t="shared" si="117"/>
        <v>0</v>
      </c>
      <c r="O193" s="135">
        <v>1</v>
      </c>
      <c r="P193" s="96"/>
      <c r="Q193" s="97">
        <v>0.05</v>
      </c>
      <c r="R193" s="88">
        <f t="shared" si="118"/>
        <v>0</v>
      </c>
      <c r="S193" s="88">
        <f t="shared" si="119"/>
        <v>0</v>
      </c>
    </row>
    <row r="194" spans="1:19" s="14" customFormat="1" ht="35.1" customHeight="1">
      <c r="A194" s="213"/>
      <c r="B194" s="213"/>
      <c r="C194" s="39" t="s">
        <v>79</v>
      </c>
      <c r="D194" s="13" t="s">
        <v>8</v>
      </c>
      <c r="E194" s="135">
        <v>1</v>
      </c>
      <c r="F194" s="136"/>
      <c r="G194" s="121">
        <v>0.05</v>
      </c>
      <c r="H194" s="129">
        <f t="shared" si="114"/>
        <v>0</v>
      </c>
      <c r="I194" s="129">
        <f t="shared" si="115"/>
        <v>0</v>
      </c>
      <c r="J194" s="135">
        <v>1</v>
      </c>
      <c r="K194" s="136"/>
      <c r="L194" s="121">
        <v>0.05</v>
      </c>
      <c r="M194" s="129">
        <f t="shared" si="116"/>
        <v>0</v>
      </c>
      <c r="N194" s="129">
        <f t="shared" si="117"/>
        <v>0</v>
      </c>
      <c r="O194" s="135">
        <v>1</v>
      </c>
      <c r="P194" s="96"/>
      <c r="Q194" s="97">
        <v>0.05</v>
      </c>
      <c r="R194" s="88">
        <f t="shared" si="118"/>
        <v>0</v>
      </c>
      <c r="S194" s="88">
        <f t="shared" si="119"/>
        <v>0</v>
      </c>
    </row>
    <row r="195" spans="1:19" s="14" customFormat="1" ht="35.1" customHeight="1">
      <c r="A195" s="213"/>
      <c r="B195" s="213"/>
      <c r="C195" s="39" t="s">
        <v>43</v>
      </c>
      <c r="D195" s="13" t="s">
        <v>24</v>
      </c>
      <c r="E195" s="135">
        <v>670</v>
      </c>
      <c r="F195" s="136"/>
      <c r="G195" s="121">
        <v>0.05</v>
      </c>
      <c r="H195" s="129">
        <f t="shared" si="114"/>
        <v>0</v>
      </c>
      <c r="I195" s="129">
        <f t="shared" si="115"/>
        <v>0</v>
      </c>
      <c r="J195" s="135">
        <v>670</v>
      </c>
      <c r="K195" s="136"/>
      <c r="L195" s="121">
        <v>0.05</v>
      </c>
      <c r="M195" s="129">
        <f t="shared" si="116"/>
        <v>0</v>
      </c>
      <c r="N195" s="129">
        <f t="shared" si="117"/>
        <v>0</v>
      </c>
      <c r="O195" s="135">
        <v>670</v>
      </c>
      <c r="P195" s="96"/>
      <c r="Q195" s="97">
        <v>0.05</v>
      </c>
      <c r="R195" s="88">
        <f t="shared" si="118"/>
        <v>0</v>
      </c>
      <c r="S195" s="88">
        <f t="shared" si="119"/>
        <v>0</v>
      </c>
    </row>
    <row r="196" spans="1:19" s="14" customFormat="1" ht="35.1" customHeight="1">
      <c r="A196" s="213"/>
      <c r="B196" s="213"/>
      <c r="C196" s="39" t="s">
        <v>80</v>
      </c>
      <c r="D196" s="13" t="s">
        <v>94</v>
      </c>
      <c r="E196" s="135">
        <v>4</v>
      </c>
      <c r="F196" s="136"/>
      <c r="G196" s="121">
        <v>0.05</v>
      </c>
      <c r="H196" s="129">
        <f t="shared" si="114"/>
        <v>0</v>
      </c>
      <c r="I196" s="129">
        <f t="shared" si="115"/>
        <v>0</v>
      </c>
      <c r="J196" s="135">
        <v>4</v>
      </c>
      <c r="K196" s="136"/>
      <c r="L196" s="121">
        <v>0.05</v>
      </c>
      <c r="M196" s="129">
        <f t="shared" si="116"/>
        <v>0</v>
      </c>
      <c r="N196" s="129">
        <f t="shared" si="117"/>
        <v>0</v>
      </c>
      <c r="O196" s="135">
        <v>4</v>
      </c>
      <c r="P196" s="96"/>
      <c r="Q196" s="97">
        <v>0.05</v>
      </c>
      <c r="R196" s="88">
        <f t="shared" si="118"/>
        <v>0</v>
      </c>
      <c r="S196" s="88">
        <f t="shared" si="119"/>
        <v>0</v>
      </c>
    </row>
    <row r="197" spans="1:19" s="14" customFormat="1" ht="35.1" customHeight="1">
      <c r="A197" s="213"/>
      <c r="B197" s="213"/>
      <c r="C197" s="39" t="s">
        <v>81</v>
      </c>
      <c r="D197" s="13" t="s">
        <v>22</v>
      </c>
      <c r="E197" s="135">
        <v>670</v>
      </c>
      <c r="F197" s="136"/>
      <c r="G197" s="121">
        <v>0.05</v>
      </c>
      <c r="H197" s="129">
        <f t="shared" si="114"/>
        <v>0</v>
      </c>
      <c r="I197" s="129">
        <f t="shared" si="115"/>
        <v>0</v>
      </c>
      <c r="J197" s="135">
        <v>670</v>
      </c>
      <c r="K197" s="136"/>
      <c r="L197" s="121">
        <v>0.05</v>
      </c>
      <c r="M197" s="129">
        <f t="shared" si="116"/>
        <v>0</v>
      </c>
      <c r="N197" s="129">
        <f t="shared" si="117"/>
        <v>0</v>
      </c>
      <c r="O197" s="135">
        <v>670</v>
      </c>
      <c r="P197" s="96"/>
      <c r="Q197" s="97">
        <v>0.05</v>
      </c>
      <c r="R197" s="88">
        <f t="shared" si="118"/>
        <v>0</v>
      </c>
      <c r="S197" s="88">
        <f t="shared" si="119"/>
        <v>0</v>
      </c>
    </row>
    <row r="198" spans="1:19" s="14" customFormat="1" ht="35.1" customHeight="1">
      <c r="A198" s="213"/>
      <c r="B198" s="213"/>
      <c r="C198" s="39" t="s">
        <v>82</v>
      </c>
      <c r="D198" s="13" t="s">
        <v>94</v>
      </c>
      <c r="E198" s="135">
        <v>11</v>
      </c>
      <c r="F198" s="136"/>
      <c r="G198" s="121">
        <v>0.05</v>
      </c>
      <c r="H198" s="129">
        <f t="shared" si="114"/>
        <v>0</v>
      </c>
      <c r="I198" s="129">
        <f t="shared" si="115"/>
        <v>0</v>
      </c>
      <c r="J198" s="135">
        <v>11</v>
      </c>
      <c r="K198" s="136"/>
      <c r="L198" s="121">
        <v>0.05</v>
      </c>
      <c r="M198" s="129">
        <f t="shared" si="116"/>
        <v>0</v>
      </c>
      <c r="N198" s="129">
        <f t="shared" si="117"/>
        <v>0</v>
      </c>
      <c r="O198" s="135">
        <v>11</v>
      </c>
      <c r="P198" s="96"/>
      <c r="Q198" s="97">
        <v>0.05</v>
      </c>
      <c r="R198" s="88">
        <f t="shared" si="118"/>
        <v>0</v>
      </c>
      <c r="S198" s="88">
        <f t="shared" si="119"/>
        <v>0</v>
      </c>
    </row>
    <row r="199" spans="1:19" s="14" customFormat="1" ht="35.1" customHeight="1">
      <c r="A199" s="213"/>
      <c r="B199" s="213"/>
      <c r="C199" s="39" t="s">
        <v>83</v>
      </c>
      <c r="D199" s="13" t="s">
        <v>22</v>
      </c>
      <c r="E199" s="135">
        <v>670</v>
      </c>
      <c r="F199" s="136"/>
      <c r="G199" s="121">
        <v>0.05</v>
      </c>
      <c r="H199" s="129">
        <f t="shared" si="114"/>
        <v>0</v>
      </c>
      <c r="I199" s="129">
        <f t="shared" si="115"/>
        <v>0</v>
      </c>
      <c r="J199" s="135">
        <v>670</v>
      </c>
      <c r="K199" s="136"/>
      <c r="L199" s="121">
        <v>0.05</v>
      </c>
      <c r="M199" s="129">
        <f t="shared" si="116"/>
        <v>0</v>
      </c>
      <c r="N199" s="129">
        <f t="shared" si="117"/>
        <v>0</v>
      </c>
      <c r="O199" s="135">
        <v>670</v>
      </c>
      <c r="P199" s="96"/>
      <c r="Q199" s="97">
        <v>0.05</v>
      </c>
      <c r="R199" s="88">
        <f t="shared" si="118"/>
        <v>0</v>
      </c>
      <c r="S199" s="88">
        <f t="shared" si="119"/>
        <v>0</v>
      </c>
    </row>
    <row r="200" spans="1:19" s="14" customFormat="1" ht="35.1" customHeight="1">
      <c r="A200" s="213"/>
      <c r="B200" s="213"/>
      <c r="C200" s="39" t="s">
        <v>242</v>
      </c>
      <c r="D200" s="13" t="s">
        <v>94</v>
      </c>
      <c r="E200" s="135">
        <v>4</v>
      </c>
      <c r="F200" s="136"/>
      <c r="G200" s="121">
        <v>0.05</v>
      </c>
      <c r="H200" s="129">
        <f t="shared" si="114"/>
        <v>0</v>
      </c>
      <c r="I200" s="129">
        <f t="shared" si="115"/>
        <v>0</v>
      </c>
      <c r="J200" s="135">
        <v>4</v>
      </c>
      <c r="K200" s="136"/>
      <c r="L200" s="121">
        <v>0.05</v>
      </c>
      <c r="M200" s="129">
        <f t="shared" si="116"/>
        <v>0</v>
      </c>
      <c r="N200" s="129">
        <f t="shared" si="117"/>
        <v>0</v>
      </c>
      <c r="O200" s="135">
        <v>4</v>
      </c>
      <c r="P200" s="96"/>
      <c r="Q200" s="97">
        <v>0.05</v>
      </c>
      <c r="R200" s="88">
        <f t="shared" si="118"/>
        <v>0</v>
      </c>
      <c r="S200" s="88">
        <f t="shared" si="119"/>
        <v>0</v>
      </c>
    </row>
    <row r="201" spans="1:19" s="14" customFormat="1" ht="35.1" customHeight="1">
      <c r="A201" s="213"/>
      <c r="B201" s="213"/>
      <c r="C201" s="39" t="s">
        <v>243</v>
      </c>
      <c r="D201" s="13" t="s">
        <v>22</v>
      </c>
      <c r="E201" s="135">
        <v>670</v>
      </c>
      <c r="F201" s="136"/>
      <c r="G201" s="121">
        <v>0.05</v>
      </c>
      <c r="H201" s="129">
        <f t="shared" si="114"/>
        <v>0</v>
      </c>
      <c r="I201" s="129">
        <f t="shared" si="115"/>
        <v>0</v>
      </c>
      <c r="J201" s="135">
        <v>670</v>
      </c>
      <c r="K201" s="136"/>
      <c r="L201" s="121">
        <v>0.05</v>
      </c>
      <c r="M201" s="129">
        <f t="shared" si="116"/>
        <v>0</v>
      </c>
      <c r="N201" s="129">
        <f t="shared" si="117"/>
        <v>0</v>
      </c>
      <c r="O201" s="135">
        <v>670</v>
      </c>
      <c r="P201" s="96"/>
      <c r="Q201" s="97">
        <v>0.05</v>
      </c>
      <c r="R201" s="88">
        <f t="shared" si="118"/>
        <v>0</v>
      </c>
      <c r="S201" s="88">
        <f t="shared" si="119"/>
        <v>0</v>
      </c>
    </row>
    <row r="202" spans="1:19" s="14" customFormat="1" ht="35.1" customHeight="1">
      <c r="A202" s="213"/>
      <c r="B202" s="213"/>
      <c r="C202" s="39" t="s">
        <v>84</v>
      </c>
      <c r="D202" s="13" t="s">
        <v>94</v>
      </c>
      <c r="E202" s="135">
        <v>4</v>
      </c>
      <c r="F202" s="136"/>
      <c r="G202" s="121">
        <v>0.05</v>
      </c>
      <c r="H202" s="129">
        <f t="shared" si="114"/>
        <v>0</v>
      </c>
      <c r="I202" s="129">
        <f t="shared" si="115"/>
        <v>0</v>
      </c>
      <c r="J202" s="135">
        <v>4</v>
      </c>
      <c r="K202" s="136"/>
      <c r="L202" s="121">
        <v>0.05</v>
      </c>
      <c r="M202" s="129">
        <f t="shared" si="116"/>
        <v>0</v>
      </c>
      <c r="N202" s="129">
        <f t="shared" si="117"/>
        <v>0</v>
      </c>
      <c r="O202" s="135">
        <v>4</v>
      </c>
      <c r="P202" s="96"/>
      <c r="Q202" s="97">
        <v>0.05</v>
      </c>
      <c r="R202" s="88">
        <f t="shared" si="118"/>
        <v>0</v>
      </c>
      <c r="S202" s="88">
        <f t="shared" si="119"/>
        <v>0</v>
      </c>
    </row>
    <row r="203" spans="1:19" s="14" customFormat="1" ht="35.1" customHeight="1">
      <c r="A203" s="213"/>
      <c r="B203" s="213"/>
      <c r="C203" s="39" t="s">
        <v>85</v>
      </c>
      <c r="D203" s="13" t="s">
        <v>22</v>
      </c>
      <c r="E203" s="135">
        <v>670</v>
      </c>
      <c r="F203" s="136"/>
      <c r="G203" s="121">
        <v>0.05</v>
      </c>
      <c r="H203" s="129">
        <f t="shared" si="114"/>
        <v>0</v>
      </c>
      <c r="I203" s="129">
        <f t="shared" si="115"/>
        <v>0</v>
      </c>
      <c r="J203" s="135">
        <v>670</v>
      </c>
      <c r="K203" s="136"/>
      <c r="L203" s="121">
        <v>0.05</v>
      </c>
      <c r="M203" s="129">
        <f t="shared" si="116"/>
        <v>0</v>
      </c>
      <c r="N203" s="129">
        <f t="shared" si="117"/>
        <v>0</v>
      </c>
      <c r="O203" s="135">
        <v>670</v>
      </c>
      <c r="P203" s="96"/>
      <c r="Q203" s="97">
        <v>0.05</v>
      </c>
      <c r="R203" s="88">
        <f t="shared" si="118"/>
        <v>0</v>
      </c>
      <c r="S203" s="88">
        <f t="shared" si="119"/>
        <v>0</v>
      </c>
    </row>
    <row r="204" spans="1:19" s="14" customFormat="1" ht="35.1" customHeight="1">
      <c r="A204" s="213"/>
      <c r="B204" s="213"/>
      <c r="C204" s="39" t="s">
        <v>86</v>
      </c>
      <c r="D204" s="13" t="s">
        <v>94</v>
      </c>
      <c r="E204" s="135">
        <v>11</v>
      </c>
      <c r="F204" s="136"/>
      <c r="G204" s="121">
        <v>0.05</v>
      </c>
      <c r="H204" s="129">
        <f t="shared" si="114"/>
        <v>0</v>
      </c>
      <c r="I204" s="129">
        <f t="shared" si="115"/>
        <v>0</v>
      </c>
      <c r="J204" s="135">
        <v>11</v>
      </c>
      <c r="K204" s="136"/>
      <c r="L204" s="121">
        <v>0.05</v>
      </c>
      <c r="M204" s="129">
        <f t="shared" si="116"/>
        <v>0</v>
      </c>
      <c r="N204" s="129">
        <f t="shared" si="117"/>
        <v>0</v>
      </c>
      <c r="O204" s="135">
        <v>11</v>
      </c>
      <c r="P204" s="96"/>
      <c r="Q204" s="97">
        <v>0.05</v>
      </c>
      <c r="R204" s="88">
        <f t="shared" si="118"/>
        <v>0</v>
      </c>
      <c r="S204" s="88">
        <f t="shared" si="119"/>
        <v>0</v>
      </c>
    </row>
    <row r="205" spans="1:19" s="14" customFormat="1" ht="35.1" customHeight="1">
      <c r="A205" s="213"/>
      <c r="B205" s="213"/>
      <c r="C205" s="39" t="s">
        <v>87</v>
      </c>
      <c r="D205" s="13" t="s">
        <v>22</v>
      </c>
      <c r="E205" s="135">
        <v>670</v>
      </c>
      <c r="F205" s="136"/>
      <c r="G205" s="121">
        <v>0.05</v>
      </c>
      <c r="H205" s="129">
        <f t="shared" si="114"/>
        <v>0</v>
      </c>
      <c r="I205" s="129">
        <f t="shared" si="115"/>
        <v>0</v>
      </c>
      <c r="J205" s="135">
        <v>670</v>
      </c>
      <c r="K205" s="136"/>
      <c r="L205" s="121">
        <v>0.05</v>
      </c>
      <c r="M205" s="129">
        <f t="shared" si="116"/>
        <v>0</v>
      </c>
      <c r="N205" s="129">
        <f t="shared" si="117"/>
        <v>0</v>
      </c>
      <c r="O205" s="135">
        <v>670</v>
      </c>
      <c r="P205" s="96"/>
      <c r="Q205" s="97">
        <v>0.05</v>
      </c>
      <c r="R205" s="88">
        <f t="shared" si="118"/>
        <v>0</v>
      </c>
      <c r="S205" s="88">
        <f t="shared" si="119"/>
        <v>0</v>
      </c>
    </row>
    <row r="206" spans="1:19" s="14" customFormat="1" ht="35.1" customHeight="1">
      <c r="A206" s="213"/>
      <c r="B206" s="213"/>
      <c r="C206" s="39" t="s">
        <v>88</v>
      </c>
      <c r="D206" s="13" t="s">
        <v>94</v>
      </c>
      <c r="E206" s="135">
        <v>4</v>
      </c>
      <c r="F206" s="136"/>
      <c r="G206" s="121">
        <v>0.05</v>
      </c>
      <c r="H206" s="129">
        <f t="shared" si="114"/>
        <v>0</v>
      </c>
      <c r="I206" s="129">
        <f t="shared" si="115"/>
        <v>0</v>
      </c>
      <c r="J206" s="135">
        <v>4</v>
      </c>
      <c r="K206" s="136"/>
      <c r="L206" s="121">
        <v>0.05</v>
      </c>
      <c r="M206" s="129">
        <f t="shared" si="116"/>
        <v>0</v>
      </c>
      <c r="N206" s="129">
        <f t="shared" si="117"/>
        <v>0</v>
      </c>
      <c r="O206" s="135">
        <v>4</v>
      </c>
      <c r="P206" s="96"/>
      <c r="Q206" s="97">
        <v>0.05</v>
      </c>
      <c r="R206" s="88">
        <f t="shared" si="118"/>
        <v>0</v>
      </c>
      <c r="S206" s="88">
        <f t="shared" si="119"/>
        <v>0</v>
      </c>
    </row>
    <row r="207" spans="1:19" s="14" customFormat="1" ht="35.1" customHeight="1">
      <c r="A207" s="213"/>
      <c r="B207" s="213"/>
      <c r="C207" s="39" t="s">
        <v>89</v>
      </c>
      <c r="D207" s="13" t="s">
        <v>22</v>
      </c>
      <c r="E207" s="135">
        <v>335</v>
      </c>
      <c r="F207" s="136"/>
      <c r="G207" s="121">
        <v>0.05</v>
      </c>
      <c r="H207" s="129">
        <f t="shared" si="114"/>
        <v>0</v>
      </c>
      <c r="I207" s="129">
        <f t="shared" si="115"/>
        <v>0</v>
      </c>
      <c r="J207" s="135">
        <v>335</v>
      </c>
      <c r="K207" s="136"/>
      <c r="L207" s="121">
        <v>0.05</v>
      </c>
      <c r="M207" s="129">
        <f t="shared" si="116"/>
        <v>0</v>
      </c>
      <c r="N207" s="129">
        <f t="shared" si="117"/>
        <v>0</v>
      </c>
      <c r="O207" s="135">
        <v>335</v>
      </c>
      <c r="P207" s="96"/>
      <c r="Q207" s="97">
        <v>0.05</v>
      </c>
      <c r="R207" s="88">
        <f t="shared" si="118"/>
        <v>0</v>
      </c>
      <c r="S207" s="88">
        <f t="shared" si="119"/>
        <v>0</v>
      </c>
    </row>
    <row r="208" spans="1:19" s="14" customFormat="1" ht="35.1" customHeight="1">
      <c r="A208" s="213"/>
      <c r="B208" s="213"/>
      <c r="C208" s="39" t="s">
        <v>90</v>
      </c>
      <c r="D208" s="13" t="s">
        <v>94</v>
      </c>
      <c r="E208" s="135">
        <v>4</v>
      </c>
      <c r="F208" s="136"/>
      <c r="G208" s="121">
        <v>0.05</v>
      </c>
      <c r="H208" s="129">
        <f t="shared" si="114"/>
        <v>0</v>
      </c>
      <c r="I208" s="129">
        <f t="shared" si="115"/>
        <v>0</v>
      </c>
      <c r="J208" s="135">
        <v>4</v>
      </c>
      <c r="K208" s="136"/>
      <c r="L208" s="121">
        <v>0.05</v>
      </c>
      <c r="M208" s="129">
        <f t="shared" si="116"/>
        <v>0</v>
      </c>
      <c r="N208" s="129">
        <f t="shared" si="117"/>
        <v>0</v>
      </c>
      <c r="O208" s="135">
        <v>4</v>
      </c>
      <c r="P208" s="96"/>
      <c r="Q208" s="97">
        <v>0.05</v>
      </c>
      <c r="R208" s="88">
        <f t="shared" si="118"/>
        <v>0</v>
      </c>
      <c r="S208" s="88">
        <f t="shared" si="119"/>
        <v>0</v>
      </c>
    </row>
    <row r="209" spans="1:19" s="14" customFormat="1" ht="35.1" customHeight="1">
      <c r="A209" s="213"/>
      <c r="B209" s="213"/>
      <c r="C209" s="39" t="s">
        <v>91</v>
      </c>
      <c r="D209" s="13" t="s">
        <v>22</v>
      </c>
      <c r="E209" s="135">
        <v>335</v>
      </c>
      <c r="F209" s="136"/>
      <c r="G209" s="121">
        <v>0.05</v>
      </c>
      <c r="H209" s="129">
        <f t="shared" si="114"/>
        <v>0</v>
      </c>
      <c r="I209" s="129">
        <f t="shared" si="115"/>
        <v>0</v>
      </c>
      <c r="J209" s="135">
        <v>335</v>
      </c>
      <c r="K209" s="136"/>
      <c r="L209" s="121">
        <v>0.05</v>
      </c>
      <c r="M209" s="129">
        <f t="shared" si="116"/>
        <v>0</v>
      </c>
      <c r="N209" s="129">
        <f t="shared" si="117"/>
        <v>0</v>
      </c>
      <c r="O209" s="135">
        <v>335</v>
      </c>
      <c r="P209" s="96"/>
      <c r="Q209" s="97">
        <v>0.05</v>
      </c>
      <c r="R209" s="88">
        <f t="shared" si="118"/>
        <v>0</v>
      </c>
      <c r="S209" s="88">
        <f t="shared" si="119"/>
        <v>0</v>
      </c>
    </row>
    <row r="210" spans="1:19" s="14" customFormat="1" ht="35.1" customHeight="1">
      <c r="A210" s="213"/>
      <c r="B210" s="213"/>
      <c r="C210" s="39" t="s">
        <v>92</v>
      </c>
      <c r="D210" s="13" t="s">
        <v>94</v>
      </c>
      <c r="E210" s="135">
        <v>4</v>
      </c>
      <c r="F210" s="136"/>
      <c r="G210" s="121">
        <v>0.05</v>
      </c>
      <c r="H210" s="129">
        <f t="shared" si="114"/>
        <v>0</v>
      </c>
      <c r="I210" s="129">
        <f t="shared" si="115"/>
        <v>0</v>
      </c>
      <c r="J210" s="135">
        <v>4</v>
      </c>
      <c r="K210" s="136"/>
      <c r="L210" s="121">
        <v>0.05</v>
      </c>
      <c r="M210" s="129">
        <f t="shared" si="116"/>
        <v>0</v>
      </c>
      <c r="N210" s="129">
        <f t="shared" si="117"/>
        <v>0</v>
      </c>
      <c r="O210" s="135">
        <v>4</v>
      </c>
      <c r="P210" s="96"/>
      <c r="Q210" s="97">
        <v>0.05</v>
      </c>
      <c r="R210" s="88">
        <f t="shared" si="118"/>
        <v>0</v>
      </c>
      <c r="S210" s="88">
        <f t="shared" si="119"/>
        <v>0</v>
      </c>
    </row>
    <row r="211" spans="1:19" s="14" customFormat="1" ht="35.1" customHeight="1">
      <c r="A211" s="213"/>
      <c r="B211" s="213"/>
      <c r="C211" s="39" t="s">
        <v>93</v>
      </c>
      <c r="D211" s="13" t="s">
        <v>22</v>
      </c>
      <c r="E211" s="135">
        <v>335</v>
      </c>
      <c r="F211" s="136"/>
      <c r="G211" s="121">
        <v>0.05</v>
      </c>
      <c r="H211" s="129">
        <f t="shared" si="114"/>
        <v>0</v>
      </c>
      <c r="I211" s="129">
        <f t="shared" si="115"/>
        <v>0</v>
      </c>
      <c r="J211" s="135">
        <v>335</v>
      </c>
      <c r="K211" s="136"/>
      <c r="L211" s="121">
        <v>0.05</v>
      </c>
      <c r="M211" s="129">
        <f t="shared" si="116"/>
        <v>0</v>
      </c>
      <c r="N211" s="129">
        <f t="shared" si="117"/>
        <v>0</v>
      </c>
      <c r="O211" s="135">
        <v>335</v>
      </c>
      <c r="P211" s="96"/>
      <c r="Q211" s="97">
        <v>0.05</v>
      </c>
      <c r="R211" s="88">
        <f t="shared" si="118"/>
        <v>0</v>
      </c>
      <c r="S211" s="88">
        <f t="shared" si="119"/>
        <v>0</v>
      </c>
    </row>
    <row r="212" spans="1:19" s="14" customFormat="1" ht="35.1" customHeight="1">
      <c r="A212" s="213"/>
      <c r="B212" s="213"/>
      <c r="C212" s="39" t="s">
        <v>95</v>
      </c>
      <c r="D212" s="13" t="s">
        <v>8</v>
      </c>
      <c r="E212" s="135">
        <v>7</v>
      </c>
      <c r="F212" s="136"/>
      <c r="G212" s="121">
        <v>0.05</v>
      </c>
      <c r="H212" s="129">
        <f t="shared" si="114"/>
        <v>0</v>
      </c>
      <c r="I212" s="129">
        <f t="shared" si="115"/>
        <v>0</v>
      </c>
      <c r="J212" s="135">
        <v>7</v>
      </c>
      <c r="K212" s="136"/>
      <c r="L212" s="121">
        <v>0.05</v>
      </c>
      <c r="M212" s="129">
        <f t="shared" si="116"/>
        <v>0</v>
      </c>
      <c r="N212" s="129">
        <f t="shared" si="117"/>
        <v>0</v>
      </c>
      <c r="O212" s="135">
        <v>7</v>
      </c>
      <c r="P212" s="96"/>
      <c r="Q212" s="97">
        <v>0.05</v>
      </c>
      <c r="R212" s="88">
        <f t="shared" si="118"/>
        <v>0</v>
      </c>
      <c r="S212" s="88">
        <f t="shared" si="119"/>
        <v>0</v>
      </c>
    </row>
    <row r="213" spans="1:19" s="14" customFormat="1" ht="35.1" customHeight="1">
      <c r="A213" s="213"/>
      <c r="B213" s="213"/>
      <c r="C213" s="39" t="s">
        <v>96</v>
      </c>
      <c r="D213" s="13" t="s">
        <v>22</v>
      </c>
      <c r="E213" s="135">
        <v>1340</v>
      </c>
      <c r="F213" s="136"/>
      <c r="G213" s="121">
        <v>0.05</v>
      </c>
      <c r="H213" s="129">
        <f t="shared" si="114"/>
        <v>0</v>
      </c>
      <c r="I213" s="129">
        <f t="shared" si="115"/>
        <v>0</v>
      </c>
      <c r="J213" s="135">
        <v>1340</v>
      </c>
      <c r="K213" s="136"/>
      <c r="L213" s="121">
        <v>0.05</v>
      </c>
      <c r="M213" s="129">
        <f t="shared" si="116"/>
        <v>0</v>
      </c>
      <c r="N213" s="129">
        <f t="shared" si="117"/>
        <v>0</v>
      </c>
      <c r="O213" s="135">
        <v>1340</v>
      </c>
      <c r="P213" s="96"/>
      <c r="Q213" s="97">
        <v>0.05</v>
      </c>
      <c r="R213" s="88">
        <f t="shared" si="118"/>
        <v>0</v>
      </c>
      <c r="S213" s="88">
        <f t="shared" si="119"/>
        <v>0</v>
      </c>
    </row>
    <row r="214" spans="1:19" ht="30" customHeight="1">
      <c r="A214" s="213"/>
      <c r="B214" s="213"/>
      <c r="C214" s="30" t="s">
        <v>51</v>
      </c>
      <c r="D214" s="25"/>
      <c r="E214" s="94"/>
      <c r="F214" s="130"/>
      <c r="G214" s="150"/>
      <c r="H214" s="133"/>
      <c r="I214" s="133"/>
      <c r="J214" s="94"/>
      <c r="K214" s="130"/>
      <c r="L214" s="150"/>
      <c r="M214" s="133"/>
      <c r="N214" s="133"/>
      <c r="O214" s="94"/>
      <c r="P214" s="95"/>
      <c r="Q214" s="111"/>
      <c r="R214" s="90"/>
      <c r="S214" s="90"/>
    </row>
    <row r="215" spans="1:19" ht="30" customHeight="1">
      <c r="A215" s="213"/>
      <c r="B215" s="213"/>
      <c r="C215" s="42" t="s">
        <v>25</v>
      </c>
      <c r="D215" s="32" t="s">
        <v>26</v>
      </c>
      <c r="E215" s="94">
        <v>21</v>
      </c>
      <c r="F215" s="130"/>
      <c r="G215" s="121">
        <v>0.18</v>
      </c>
      <c r="H215" s="129">
        <f t="shared" ref="H215:H239" si="120">F215*(100%+G215)</f>
        <v>0</v>
      </c>
      <c r="I215" s="129">
        <f t="shared" ref="I215:I239" si="121">E215*H215</f>
        <v>0</v>
      </c>
      <c r="J215" s="94">
        <v>21</v>
      </c>
      <c r="K215" s="130"/>
      <c r="L215" s="121">
        <v>0.18</v>
      </c>
      <c r="M215" s="129">
        <f t="shared" ref="M215:M239" si="122">K215*(100%+L215)</f>
        <v>0</v>
      </c>
      <c r="N215" s="129">
        <f t="shared" ref="N215:N239" si="123">J215*M215</f>
        <v>0</v>
      </c>
      <c r="O215" s="94">
        <v>21</v>
      </c>
      <c r="P215" s="95"/>
      <c r="Q215" s="97">
        <v>0.18</v>
      </c>
      <c r="R215" s="88">
        <f t="shared" ref="R215:R239" si="124">P215*(100%+Q215)</f>
        <v>0</v>
      </c>
      <c r="S215" s="88">
        <f t="shared" ref="S215:S239" si="125">O215*R215</f>
        <v>0</v>
      </c>
    </row>
    <row r="216" spans="1:19" ht="30" customHeight="1">
      <c r="A216" s="213"/>
      <c r="B216" s="213"/>
      <c r="C216" s="42" t="s">
        <v>27</v>
      </c>
      <c r="D216" s="32" t="s">
        <v>26</v>
      </c>
      <c r="E216" s="94">
        <v>21</v>
      </c>
      <c r="F216" s="130"/>
      <c r="G216" s="121">
        <v>0.18</v>
      </c>
      <c r="H216" s="129">
        <f t="shared" si="120"/>
        <v>0</v>
      </c>
      <c r="I216" s="129">
        <f t="shared" si="121"/>
        <v>0</v>
      </c>
      <c r="J216" s="94">
        <v>21</v>
      </c>
      <c r="K216" s="130"/>
      <c r="L216" s="121">
        <v>0.18</v>
      </c>
      <c r="M216" s="129">
        <f t="shared" si="122"/>
        <v>0</v>
      </c>
      <c r="N216" s="129">
        <f t="shared" si="123"/>
        <v>0</v>
      </c>
      <c r="O216" s="94">
        <v>21</v>
      </c>
      <c r="P216" s="95"/>
      <c r="Q216" s="97">
        <v>0.18</v>
      </c>
      <c r="R216" s="88">
        <f t="shared" si="124"/>
        <v>0</v>
      </c>
      <c r="S216" s="88">
        <f t="shared" si="125"/>
        <v>0</v>
      </c>
    </row>
    <row r="217" spans="1:19" ht="30" customHeight="1">
      <c r="A217" s="213"/>
      <c r="B217" s="213"/>
      <c r="C217" s="42" t="s">
        <v>28</v>
      </c>
      <c r="D217" s="32" t="s">
        <v>26</v>
      </c>
      <c r="E217" s="94">
        <v>21</v>
      </c>
      <c r="F217" s="130"/>
      <c r="G217" s="121">
        <v>0.18</v>
      </c>
      <c r="H217" s="129">
        <f t="shared" si="120"/>
        <v>0</v>
      </c>
      <c r="I217" s="129">
        <f t="shared" si="121"/>
        <v>0</v>
      </c>
      <c r="J217" s="94">
        <v>21</v>
      </c>
      <c r="K217" s="130"/>
      <c r="L217" s="121">
        <v>0.18</v>
      </c>
      <c r="M217" s="129">
        <f t="shared" si="122"/>
        <v>0</v>
      </c>
      <c r="N217" s="129">
        <f t="shared" si="123"/>
        <v>0</v>
      </c>
      <c r="O217" s="94">
        <v>21</v>
      </c>
      <c r="P217" s="95"/>
      <c r="Q217" s="97">
        <v>0.18</v>
      </c>
      <c r="R217" s="88">
        <f t="shared" si="124"/>
        <v>0</v>
      </c>
      <c r="S217" s="88">
        <f t="shared" si="125"/>
        <v>0</v>
      </c>
    </row>
    <row r="218" spans="1:19" ht="30" customHeight="1">
      <c r="A218" s="213"/>
      <c r="B218" s="213"/>
      <c r="C218" s="42" t="s">
        <v>25</v>
      </c>
      <c r="D218" s="32" t="s">
        <v>42</v>
      </c>
      <c r="E218" s="94">
        <v>10</v>
      </c>
      <c r="F218" s="130"/>
      <c r="G218" s="121">
        <v>0.18</v>
      </c>
      <c r="H218" s="129">
        <f t="shared" si="120"/>
        <v>0</v>
      </c>
      <c r="I218" s="129">
        <f t="shared" si="121"/>
        <v>0</v>
      </c>
      <c r="J218" s="94">
        <v>15</v>
      </c>
      <c r="K218" s="130"/>
      <c r="L218" s="121">
        <v>0.18</v>
      </c>
      <c r="M218" s="129">
        <f t="shared" si="122"/>
        <v>0</v>
      </c>
      <c r="N218" s="129">
        <f t="shared" si="123"/>
        <v>0</v>
      </c>
      <c r="O218" s="94">
        <v>20</v>
      </c>
      <c r="P218" s="95"/>
      <c r="Q218" s="97">
        <v>0.18</v>
      </c>
      <c r="R218" s="88">
        <f t="shared" si="124"/>
        <v>0</v>
      </c>
      <c r="S218" s="88">
        <f t="shared" si="125"/>
        <v>0</v>
      </c>
    </row>
    <row r="219" spans="1:19" ht="30" customHeight="1">
      <c r="A219" s="213"/>
      <c r="B219" s="213"/>
      <c r="C219" s="42" t="s">
        <v>27</v>
      </c>
      <c r="D219" s="32" t="s">
        <v>42</v>
      </c>
      <c r="E219" s="94">
        <v>20</v>
      </c>
      <c r="F219" s="130"/>
      <c r="G219" s="121">
        <v>0.18</v>
      </c>
      <c r="H219" s="129">
        <f t="shared" si="120"/>
        <v>0</v>
      </c>
      <c r="I219" s="129">
        <f t="shared" si="121"/>
        <v>0</v>
      </c>
      <c r="J219" s="94">
        <v>30</v>
      </c>
      <c r="K219" s="130"/>
      <c r="L219" s="121">
        <v>0.18</v>
      </c>
      <c r="M219" s="129">
        <f t="shared" si="122"/>
        <v>0</v>
      </c>
      <c r="N219" s="129">
        <f t="shared" si="123"/>
        <v>0</v>
      </c>
      <c r="O219" s="94">
        <v>40</v>
      </c>
      <c r="P219" s="95"/>
      <c r="Q219" s="97">
        <v>0.18</v>
      </c>
      <c r="R219" s="88">
        <f t="shared" si="124"/>
        <v>0</v>
      </c>
      <c r="S219" s="88">
        <f t="shared" si="125"/>
        <v>0</v>
      </c>
    </row>
    <row r="220" spans="1:19" ht="30" customHeight="1">
      <c r="A220" s="213"/>
      <c r="B220" s="213"/>
      <c r="C220" s="42" t="s">
        <v>28</v>
      </c>
      <c r="D220" s="32" t="s">
        <v>42</v>
      </c>
      <c r="E220" s="94">
        <v>20</v>
      </c>
      <c r="F220" s="130"/>
      <c r="G220" s="121">
        <v>0.18</v>
      </c>
      <c r="H220" s="129">
        <f t="shared" si="120"/>
        <v>0</v>
      </c>
      <c r="I220" s="129">
        <f t="shared" si="121"/>
        <v>0</v>
      </c>
      <c r="J220" s="94">
        <v>30</v>
      </c>
      <c r="K220" s="130"/>
      <c r="L220" s="121">
        <v>0.18</v>
      </c>
      <c r="M220" s="129">
        <f t="shared" si="122"/>
        <v>0</v>
      </c>
      <c r="N220" s="129">
        <f t="shared" si="123"/>
        <v>0</v>
      </c>
      <c r="O220" s="94">
        <v>40</v>
      </c>
      <c r="P220" s="95"/>
      <c r="Q220" s="97">
        <v>0.18</v>
      </c>
      <c r="R220" s="88">
        <f t="shared" si="124"/>
        <v>0</v>
      </c>
      <c r="S220" s="88">
        <f t="shared" si="125"/>
        <v>0</v>
      </c>
    </row>
    <row r="221" spans="1:19" ht="30" customHeight="1">
      <c r="A221" s="213"/>
      <c r="B221" s="213"/>
      <c r="C221" s="43" t="s">
        <v>101</v>
      </c>
      <c r="D221" s="32" t="s">
        <v>8</v>
      </c>
      <c r="E221" s="94">
        <v>21</v>
      </c>
      <c r="F221" s="130"/>
      <c r="G221" s="121">
        <v>0.18</v>
      </c>
      <c r="H221" s="129">
        <f t="shared" si="120"/>
        <v>0</v>
      </c>
      <c r="I221" s="129">
        <f t="shared" si="121"/>
        <v>0</v>
      </c>
      <c r="J221" s="94">
        <v>21</v>
      </c>
      <c r="K221" s="130"/>
      <c r="L221" s="121">
        <v>0.18</v>
      </c>
      <c r="M221" s="129">
        <f t="shared" si="122"/>
        <v>0</v>
      </c>
      <c r="N221" s="129">
        <f t="shared" si="123"/>
        <v>0</v>
      </c>
      <c r="O221" s="94">
        <v>21</v>
      </c>
      <c r="P221" s="95"/>
      <c r="Q221" s="97">
        <v>0.18</v>
      </c>
      <c r="R221" s="88">
        <f t="shared" si="124"/>
        <v>0</v>
      </c>
      <c r="S221" s="88">
        <f t="shared" si="125"/>
        <v>0</v>
      </c>
    </row>
    <row r="222" spans="1:19" ht="30" customHeight="1">
      <c r="A222" s="213"/>
      <c r="B222" s="213"/>
      <c r="C222" s="43" t="s">
        <v>102</v>
      </c>
      <c r="D222" s="32" t="s">
        <v>8</v>
      </c>
      <c r="E222" s="94">
        <v>14</v>
      </c>
      <c r="F222" s="130"/>
      <c r="G222" s="121">
        <v>0.18</v>
      </c>
      <c r="H222" s="129">
        <f t="shared" si="120"/>
        <v>0</v>
      </c>
      <c r="I222" s="129">
        <f t="shared" si="121"/>
        <v>0</v>
      </c>
      <c r="J222" s="94">
        <v>14</v>
      </c>
      <c r="K222" s="130"/>
      <c r="L222" s="121">
        <v>0.18</v>
      </c>
      <c r="M222" s="129">
        <f t="shared" si="122"/>
        <v>0</v>
      </c>
      <c r="N222" s="129">
        <f t="shared" si="123"/>
        <v>0</v>
      </c>
      <c r="O222" s="94">
        <v>14</v>
      </c>
      <c r="P222" s="95"/>
      <c r="Q222" s="97">
        <v>0.18</v>
      </c>
      <c r="R222" s="88">
        <f t="shared" si="124"/>
        <v>0</v>
      </c>
      <c r="S222" s="88">
        <f t="shared" si="125"/>
        <v>0</v>
      </c>
    </row>
    <row r="223" spans="1:19" ht="30" customHeight="1">
      <c r="A223" s="213"/>
      <c r="B223" s="213"/>
      <c r="C223" s="43" t="s">
        <v>97</v>
      </c>
      <c r="D223" s="32" t="s">
        <v>8</v>
      </c>
      <c r="E223" s="94">
        <v>21</v>
      </c>
      <c r="F223" s="130"/>
      <c r="G223" s="121">
        <v>0.18</v>
      </c>
      <c r="H223" s="129">
        <f t="shared" si="120"/>
        <v>0</v>
      </c>
      <c r="I223" s="129">
        <f t="shared" si="121"/>
        <v>0</v>
      </c>
      <c r="J223" s="94">
        <v>21</v>
      </c>
      <c r="K223" s="130"/>
      <c r="L223" s="121">
        <v>0.18</v>
      </c>
      <c r="M223" s="129">
        <f t="shared" si="122"/>
        <v>0</v>
      </c>
      <c r="N223" s="129">
        <f t="shared" si="123"/>
        <v>0</v>
      </c>
      <c r="O223" s="94">
        <v>21</v>
      </c>
      <c r="P223" s="95"/>
      <c r="Q223" s="97">
        <v>0.18</v>
      </c>
      <c r="R223" s="88">
        <f t="shared" si="124"/>
        <v>0</v>
      </c>
      <c r="S223" s="88">
        <f t="shared" si="125"/>
        <v>0</v>
      </c>
    </row>
    <row r="224" spans="1:19" ht="30" customHeight="1">
      <c r="A224" s="213"/>
      <c r="B224" s="213"/>
      <c r="C224" s="43" t="s">
        <v>98</v>
      </c>
      <c r="D224" s="32" t="s">
        <v>8</v>
      </c>
      <c r="E224" s="94">
        <v>14</v>
      </c>
      <c r="F224" s="130"/>
      <c r="G224" s="121">
        <v>0.18</v>
      </c>
      <c r="H224" s="129">
        <f t="shared" si="120"/>
        <v>0</v>
      </c>
      <c r="I224" s="129">
        <f t="shared" si="121"/>
        <v>0</v>
      </c>
      <c r="J224" s="94">
        <v>14</v>
      </c>
      <c r="K224" s="130"/>
      <c r="L224" s="121">
        <v>0.18</v>
      </c>
      <c r="M224" s="129">
        <f t="shared" si="122"/>
        <v>0</v>
      </c>
      <c r="N224" s="129">
        <f t="shared" si="123"/>
        <v>0</v>
      </c>
      <c r="O224" s="94">
        <v>14</v>
      </c>
      <c r="P224" s="95"/>
      <c r="Q224" s="97">
        <v>0.18</v>
      </c>
      <c r="R224" s="88">
        <f t="shared" si="124"/>
        <v>0</v>
      </c>
      <c r="S224" s="88">
        <f t="shared" si="125"/>
        <v>0</v>
      </c>
    </row>
    <row r="225" spans="1:19" ht="30" customHeight="1">
      <c r="A225" s="213"/>
      <c r="B225" s="213"/>
      <c r="C225" s="43" t="s">
        <v>99</v>
      </c>
      <c r="D225" s="32" t="s">
        <v>8</v>
      </c>
      <c r="E225" s="94">
        <v>21</v>
      </c>
      <c r="F225" s="130"/>
      <c r="G225" s="121">
        <v>0.18</v>
      </c>
      <c r="H225" s="129">
        <f t="shared" si="120"/>
        <v>0</v>
      </c>
      <c r="I225" s="129">
        <f t="shared" si="121"/>
        <v>0</v>
      </c>
      <c r="J225" s="94">
        <v>21</v>
      </c>
      <c r="K225" s="130"/>
      <c r="L225" s="121">
        <v>0.18</v>
      </c>
      <c r="M225" s="129">
        <f t="shared" si="122"/>
        <v>0</v>
      </c>
      <c r="N225" s="129">
        <f t="shared" si="123"/>
        <v>0</v>
      </c>
      <c r="O225" s="94">
        <v>21</v>
      </c>
      <c r="P225" s="95"/>
      <c r="Q225" s="97">
        <v>0.18</v>
      </c>
      <c r="R225" s="88">
        <f t="shared" si="124"/>
        <v>0</v>
      </c>
      <c r="S225" s="88">
        <f t="shared" si="125"/>
        <v>0</v>
      </c>
    </row>
    <row r="226" spans="1:19" ht="30" customHeight="1">
      <c r="A226" s="213"/>
      <c r="B226" s="213"/>
      <c r="C226" s="43" t="s">
        <v>100</v>
      </c>
      <c r="D226" s="32" t="s">
        <v>8</v>
      </c>
      <c r="E226" s="94">
        <v>14</v>
      </c>
      <c r="F226" s="130"/>
      <c r="G226" s="121">
        <v>0.18</v>
      </c>
      <c r="H226" s="129">
        <f t="shared" si="120"/>
        <v>0</v>
      </c>
      <c r="I226" s="129">
        <f t="shared" si="121"/>
        <v>0</v>
      </c>
      <c r="J226" s="94">
        <v>14</v>
      </c>
      <c r="K226" s="130"/>
      <c r="L226" s="121">
        <v>0.18</v>
      </c>
      <c r="M226" s="129">
        <f t="shared" si="122"/>
        <v>0</v>
      </c>
      <c r="N226" s="129">
        <f t="shared" si="123"/>
        <v>0</v>
      </c>
      <c r="O226" s="94">
        <v>14</v>
      </c>
      <c r="P226" s="95"/>
      <c r="Q226" s="97">
        <v>0.18</v>
      </c>
      <c r="R226" s="88">
        <f t="shared" si="124"/>
        <v>0</v>
      </c>
      <c r="S226" s="88">
        <f t="shared" si="125"/>
        <v>0</v>
      </c>
    </row>
    <row r="227" spans="1:19" ht="30" customHeight="1">
      <c r="A227" s="213"/>
      <c r="B227" s="213"/>
      <c r="C227" s="43" t="s">
        <v>103</v>
      </c>
      <c r="D227" s="32" t="s">
        <v>8</v>
      </c>
      <c r="E227" s="94">
        <v>21</v>
      </c>
      <c r="F227" s="130"/>
      <c r="G227" s="121">
        <v>0.18</v>
      </c>
      <c r="H227" s="129">
        <f t="shared" si="120"/>
        <v>0</v>
      </c>
      <c r="I227" s="129">
        <f t="shared" si="121"/>
        <v>0</v>
      </c>
      <c r="J227" s="94">
        <v>21</v>
      </c>
      <c r="K227" s="130"/>
      <c r="L227" s="121">
        <v>0.18</v>
      </c>
      <c r="M227" s="129">
        <f t="shared" si="122"/>
        <v>0</v>
      </c>
      <c r="N227" s="129">
        <f t="shared" si="123"/>
        <v>0</v>
      </c>
      <c r="O227" s="94">
        <v>21</v>
      </c>
      <c r="P227" s="95"/>
      <c r="Q227" s="97">
        <v>0.18</v>
      </c>
      <c r="R227" s="88">
        <f t="shared" si="124"/>
        <v>0</v>
      </c>
      <c r="S227" s="88">
        <f t="shared" si="125"/>
        <v>0</v>
      </c>
    </row>
    <row r="228" spans="1:19" ht="30" customHeight="1">
      <c r="A228" s="213"/>
      <c r="B228" s="213"/>
      <c r="C228" s="43" t="s">
        <v>104</v>
      </c>
      <c r="D228" s="32" t="s">
        <v>8</v>
      </c>
      <c r="E228" s="94">
        <v>14</v>
      </c>
      <c r="F228" s="130"/>
      <c r="G228" s="121">
        <v>0.18</v>
      </c>
      <c r="H228" s="129">
        <f t="shared" si="120"/>
        <v>0</v>
      </c>
      <c r="I228" s="129">
        <f t="shared" si="121"/>
        <v>0</v>
      </c>
      <c r="J228" s="94">
        <v>14</v>
      </c>
      <c r="K228" s="130"/>
      <c r="L228" s="121">
        <v>0.18</v>
      </c>
      <c r="M228" s="129">
        <f t="shared" si="122"/>
        <v>0</v>
      </c>
      <c r="N228" s="129">
        <f t="shared" si="123"/>
        <v>0</v>
      </c>
      <c r="O228" s="94">
        <v>14</v>
      </c>
      <c r="P228" s="95"/>
      <c r="Q228" s="97">
        <v>0.18</v>
      </c>
      <c r="R228" s="88">
        <f t="shared" si="124"/>
        <v>0</v>
      </c>
      <c r="S228" s="88">
        <f t="shared" si="125"/>
        <v>0</v>
      </c>
    </row>
    <row r="229" spans="1:19" ht="30" customHeight="1">
      <c r="A229" s="213"/>
      <c r="B229" s="213"/>
      <c r="C229" s="43" t="s">
        <v>29</v>
      </c>
      <c r="D229" s="32" t="s">
        <v>8</v>
      </c>
      <c r="E229" s="94">
        <v>1</v>
      </c>
      <c r="F229" s="130"/>
      <c r="G229" s="121">
        <v>0.18</v>
      </c>
      <c r="H229" s="129">
        <f t="shared" si="120"/>
        <v>0</v>
      </c>
      <c r="I229" s="129">
        <f t="shared" si="121"/>
        <v>0</v>
      </c>
      <c r="J229" s="94">
        <v>1</v>
      </c>
      <c r="K229" s="130"/>
      <c r="L229" s="121">
        <v>0.18</v>
      </c>
      <c r="M229" s="129">
        <f t="shared" si="122"/>
        <v>0</v>
      </c>
      <c r="N229" s="129">
        <f t="shared" si="123"/>
        <v>0</v>
      </c>
      <c r="O229" s="94">
        <v>1</v>
      </c>
      <c r="P229" s="95"/>
      <c r="Q229" s="97">
        <v>0.18</v>
      </c>
      <c r="R229" s="88">
        <f t="shared" si="124"/>
        <v>0</v>
      </c>
      <c r="S229" s="88">
        <f t="shared" si="125"/>
        <v>0</v>
      </c>
    </row>
    <row r="230" spans="1:19" ht="30" customHeight="1">
      <c r="A230" s="213"/>
      <c r="B230" s="213"/>
      <c r="C230" s="43" t="s">
        <v>30</v>
      </c>
      <c r="D230" s="32" t="s">
        <v>8</v>
      </c>
      <c r="E230" s="94">
        <v>1</v>
      </c>
      <c r="F230" s="130"/>
      <c r="G230" s="121">
        <v>0.18</v>
      </c>
      <c r="H230" s="129">
        <f t="shared" si="120"/>
        <v>0</v>
      </c>
      <c r="I230" s="129">
        <f t="shared" si="121"/>
        <v>0</v>
      </c>
      <c r="J230" s="94">
        <v>1</v>
      </c>
      <c r="K230" s="130"/>
      <c r="L230" s="121">
        <v>0.18</v>
      </c>
      <c r="M230" s="129">
        <f t="shared" si="122"/>
        <v>0</v>
      </c>
      <c r="N230" s="129">
        <f t="shared" si="123"/>
        <v>0</v>
      </c>
      <c r="O230" s="94">
        <v>1</v>
      </c>
      <c r="P230" s="95"/>
      <c r="Q230" s="97">
        <v>0.18</v>
      </c>
      <c r="R230" s="88">
        <f t="shared" si="124"/>
        <v>0</v>
      </c>
      <c r="S230" s="88">
        <f t="shared" si="125"/>
        <v>0</v>
      </c>
    </row>
    <row r="231" spans="1:19" ht="30" customHeight="1">
      <c r="A231" s="213"/>
      <c r="B231" s="213"/>
      <c r="C231" s="43" t="s">
        <v>31</v>
      </c>
      <c r="D231" s="32" t="s">
        <v>8</v>
      </c>
      <c r="E231" s="94">
        <v>1</v>
      </c>
      <c r="F231" s="130"/>
      <c r="G231" s="121">
        <v>0.18</v>
      </c>
      <c r="H231" s="129">
        <f t="shared" si="120"/>
        <v>0</v>
      </c>
      <c r="I231" s="129">
        <f t="shared" si="121"/>
        <v>0</v>
      </c>
      <c r="J231" s="94">
        <v>1</v>
      </c>
      <c r="K231" s="130"/>
      <c r="L231" s="121">
        <v>0.18</v>
      </c>
      <c r="M231" s="129">
        <f t="shared" si="122"/>
        <v>0</v>
      </c>
      <c r="N231" s="129">
        <f t="shared" si="123"/>
        <v>0</v>
      </c>
      <c r="O231" s="94">
        <v>1</v>
      </c>
      <c r="P231" s="95"/>
      <c r="Q231" s="97">
        <v>0.18</v>
      </c>
      <c r="R231" s="88">
        <f t="shared" si="124"/>
        <v>0</v>
      </c>
      <c r="S231" s="88">
        <f t="shared" si="125"/>
        <v>0</v>
      </c>
    </row>
    <row r="232" spans="1:19" ht="30" customHeight="1">
      <c r="A232" s="213"/>
      <c r="B232" s="213"/>
      <c r="C232" s="43" t="s">
        <v>40</v>
      </c>
      <c r="D232" s="32" t="s">
        <v>8</v>
      </c>
      <c r="E232" s="94">
        <v>1</v>
      </c>
      <c r="F232" s="130"/>
      <c r="G232" s="121">
        <v>0.18</v>
      </c>
      <c r="H232" s="129">
        <f t="shared" si="120"/>
        <v>0</v>
      </c>
      <c r="I232" s="129">
        <f t="shared" si="121"/>
        <v>0</v>
      </c>
      <c r="J232" s="94">
        <v>1</v>
      </c>
      <c r="K232" s="130"/>
      <c r="L232" s="121">
        <v>0.18</v>
      </c>
      <c r="M232" s="129">
        <f t="shared" si="122"/>
        <v>0</v>
      </c>
      <c r="N232" s="129">
        <f t="shared" si="123"/>
        <v>0</v>
      </c>
      <c r="O232" s="94">
        <v>1</v>
      </c>
      <c r="P232" s="95"/>
      <c r="Q232" s="97">
        <v>0.18</v>
      </c>
      <c r="R232" s="88">
        <f t="shared" si="124"/>
        <v>0</v>
      </c>
      <c r="S232" s="88">
        <f t="shared" si="125"/>
        <v>0</v>
      </c>
    </row>
    <row r="233" spans="1:19" ht="30" customHeight="1">
      <c r="A233" s="213"/>
      <c r="B233" s="213"/>
      <c r="C233" s="43" t="s">
        <v>41</v>
      </c>
      <c r="D233" s="32" t="s">
        <v>8</v>
      </c>
      <c r="E233" s="94">
        <v>1</v>
      </c>
      <c r="F233" s="130"/>
      <c r="G233" s="121">
        <v>0.18</v>
      </c>
      <c r="H233" s="129">
        <f t="shared" si="120"/>
        <v>0</v>
      </c>
      <c r="I233" s="129">
        <f t="shared" si="121"/>
        <v>0</v>
      </c>
      <c r="J233" s="94">
        <v>1</v>
      </c>
      <c r="K233" s="130"/>
      <c r="L233" s="121">
        <v>0.18</v>
      </c>
      <c r="M233" s="129">
        <f t="shared" si="122"/>
        <v>0</v>
      </c>
      <c r="N233" s="129">
        <f t="shared" si="123"/>
        <v>0</v>
      </c>
      <c r="O233" s="94">
        <v>1</v>
      </c>
      <c r="P233" s="95"/>
      <c r="Q233" s="97">
        <v>0.18</v>
      </c>
      <c r="R233" s="88">
        <f t="shared" si="124"/>
        <v>0</v>
      </c>
      <c r="S233" s="88">
        <f t="shared" si="125"/>
        <v>0</v>
      </c>
    </row>
    <row r="234" spans="1:19" ht="48.75" customHeight="1">
      <c r="A234" s="213"/>
      <c r="B234" s="213"/>
      <c r="C234" s="43" t="s">
        <v>105</v>
      </c>
      <c r="D234" s="32" t="s">
        <v>4</v>
      </c>
      <c r="E234" s="94">
        <v>1</v>
      </c>
      <c r="F234" s="130"/>
      <c r="G234" s="121">
        <v>0.18</v>
      </c>
      <c r="H234" s="129">
        <f t="shared" si="120"/>
        <v>0</v>
      </c>
      <c r="I234" s="129">
        <f t="shared" si="121"/>
        <v>0</v>
      </c>
      <c r="J234" s="94">
        <v>1</v>
      </c>
      <c r="K234" s="130"/>
      <c r="L234" s="121">
        <v>0.18</v>
      </c>
      <c r="M234" s="129">
        <f t="shared" si="122"/>
        <v>0</v>
      </c>
      <c r="N234" s="129">
        <f t="shared" si="123"/>
        <v>0</v>
      </c>
      <c r="O234" s="94">
        <v>1</v>
      </c>
      <c r="P234" s="95"/>
      <c r="Q234" s="97">
        <v>0.18</v>
      </c>
      <c r="R234" s="88">
        <f t="shared" si="124"/>
        <v>0</v>
      </c>
      <c r="S234" s="88">
        <f t="shared" si="125"/>
        <v>0</v>
      </c>
    </row>
    <row r="235" spans="1:19" ht="46.5" customHeight="1">
      <c r="A235" s="213"/>
      <c r="B235" s="213"/>
      <c r="C235" s="43" t="s">
        <v>106</v>
      </c>
      <c r="D235" s="32" t="s">
        <v>4</v>
      </c>
      <c r="E235" s="94">
        <v>1</v>
      </c>
      <c r="F235" s="130"/>
      <c r="G235" s="121">
        <v>0.18</v>
      </c>
      <c r="H235" s="129">
        <f t="shared" si="120"/>
        <v>0</v>
      </c>
      <c r="I235" s="129">
        <f t="shared" si="121"/>
        <v>0</v>
      </c>
      <c r="J235" s="94">
        <v>1</v>
      </c>
      <c r="K235" s="130"/>
      <c r="L235" s="121">
        <v>0.18</v>
      </c>
      <c r="M235" s="129">
        <f t="shared" si="122"/>
        <v>0</v>
      </c>
      <c r="N235" s="129">
        <f t="shared" si="123"/>
        <v>0</v>
      </c>
      <c r="O235" s="94">
        <v>1</v>
      </c>
      <c r="P235" s="95"/>
      <c r="Q235" s="97">
        <v>0.18</v>
      </c>
      <c r="R235" s="88">
        <f t="shared" si="124"/>
        <v>0</v>
      </c>
      <c r="S235" s="88">
        <f t="shared" si="125"/>
        <v>0</v>
      </c>
    </row>
    <row r="236" spans="1:19" ht="44.25" customHeight="1">
      <c r="A236" s="213"/>
      <c r="B236" s="213"/>
      <c r="C236" s="43" t="s">
        <v>107</v>
      </c>
      <c r="D236" s="32" t="s">
        <v>4</v>
      </c>
      <c r="E236" s="94">
        <v>1</v>
      </c>
      <c r="F236" s="130"/>
      <c r="G236" s="121">
        <v>0.18</v>
      </c>
      <c r="H236" s="129">
        <f t="shared" si="120"/>
        <v>0</v>
      </c>
      <c r="I236" s="129">
        <f t="shared" si="121"/>
        <v>0</v>
      </c>
      <c r="J236" s="94">
        <v>1</v>
      </c>
      <c r="K236" s="130"/>
      <c r="L236" s="121">
        <v>0.18</v>
      </c>
      <c r="M236" s="129">
        <f t="shared" si="122"/>
        <v>0</v>
      </c>
      <c r="N236" s="129">
        <f t="shared" si="123"/>
        <v>0</v>
      </c>
      <c r="O236" s="94">
        <v>1</v>
      </c>
      <c r="P236" s="95"/>
      <c r="Q236" s="97">
        <v>0.18</v>
      </c>
      <c r="R236" s="88">
        <f t="shared" si="124"/>
        <v>0</v>
      </c>
      <c r="S236" s="88">
        <f t="shared" si="125"/>
        <v>0</v>
      </c>
    </row>
    <row r="237" spans="1:19" ht="30" customHeight="1">
      <c r="A237" s="213"/>
      <c r="B237" s="213"/>
      <c r="C237" s="43" t="s">
        <v>108</v>
      </c>
      <c r="D237" s="32" t="s">
        <v>4</v>
      </c>
      <c r="E237" s="94">
        <v>4</v>
      </c>
      <c r="F237" s="130"/>
      <c r="G237" s="121">
        <v>0.18</v>
      </c>
      <c r="H237" s="129">
        <f t="shared" si="120"/>
        <v>0</v>
      </c>
      <c r="I237" s="129">
        <f t="shared" si="121"/>
        <v>0</v>
      </c>
      <c r="J237" s="94">
        <v>4</v>
      </c>
      <c r="K237" s="130"/>
      <c r="L237" s="121">
        <v>0.18</v>
      </c>
      <c r="M237" s="129">
        <f t="shared" si="122"/>
        <v>0</v>
      </c>
      <c r="N237" s="129">
        <f t="shared" si="123"/>
        <v>0</v>
      </c>
      <c r="O237" s="94">
        <v>4</v>
      </c>
      <c r="P237" s="95"/>
      <c r="Q237" s="97">
        <v>0.18</v>
      </c>
      <c r="R237" s="88">
        <f t="shared" si="124"/>
        <v>0</v>
      </c>
      <c r="S237" s="88">
        <f t="shared" si="125"/>
        <v>0</v>
      </c>
    </row>
    <row r="238" spans="1:19" ht="30" customHeight="1">
      <c r="A238" s="213"/>
      <c r="B238" s="213"/>
      <c r="C238" s="43" t="s">
        <v>109</v>
      </c>
      <c r="D238" s="32" t="s">
        <v>94</v>
      </c>
      <c r="E238" s="94">
        <v>134</v>
      </c>
      <c r="F238" s="130"/>
      <c r="G238" s="121">
        <v>0.18</v>
      </c>
      <c r="H238" s="129">
        <f t="shared" si="120"/>
        <v>0</v>
      </c>
      <c r="I238" s="129">
        <f t="shared" si="121"/>
        <v>0</v>
      </c>
      <c r="J238" s="94">
        <v>134</v>
      </c>
      <c r="K238" s="130"/>
      <c r="L238" s="121">
        <v>0.18</v>
      </c>
      <c r="M238" s="129">
        <f t="shared" si="122"/>
        <v>0</v>
      </c>
      <c r="N238" s="129">
        <f t="shared" si="123"/>
        <v>0</v>
      </c>
      <c r="O238" s="94">
        <v>134</v>
      </c>
      <c r="P238" s="95"/>
      <c r="Q238" s="97">
        <v>0.18</v>
      </c>
      <c r="R238" s="88">
        <f t="shared" si="124"/>
        <v>0</v>
      </c>
      <c r="S238" s="88">
        <f t="shared" si="125"/>
        <v>0</v>
      </c>
    </row>
    <row r="239" spans="1:19" ht="30" customHeight="1">
      <c r="A239" s="213"/>
      <c r="B239" s="213"/>
      <c r="C239" s="43" t="s">
        <v>110</v>
      </c>
      <c r="D239" s="32" t="s">
        <v>94</v>
      </c>
      <c r="E239" s="94">
        <v>67</v>
      </c>
      <c r="F239" s="130"/>
      <c r="G239" s="121">
        <v>0.18</v>
      </c>
      <c r="H239" s="129">
        <f t="shared" si="120"/>
        <v>0</v>
      </c>
      <c r="I239" s="129">
        <f t="shared" si="121"/>
        <v>0</v>
      </c>
      <c r="J239" s="94">
        <v>67</v>
      </c>
      <c r="K239" s="130"/>
      <c r="L239" s="121">
        <v>0.18</v>
      </c>
      <c r="M239" s="129">
        <f t="shared" si="122"/>
        <v>0</v>
      </c>
      <c r="N239" s="129">
        <f t="shared" si="123"/>
        <v>0</v>
      </c>
      <c r="O239" s="94">
        <v>67</v>
      </c>
      <c r="P239" s="95"/>
      <c r="Q239" s="97">
        <v>0.18</v>
      </c>
      <c r="R239" s="88">
        <f t="shared" si="124"/>
        <v>0</v>
      </c>
      <c r="S239" s="88">
        <f t="shared" si="125"/>
        <v>0</v>
      </c>
    </row>
    <row r="240" spans="1:19" ht="30" customHeight="1">
      <c r="A240" s="213"/>
      <c r="B240" s="213"/>
      <c r="C240" s="30" t="s">
        <v>32</v>
      </c>
      <c r="D240" s="25"/>
      <c r="E240" s="94"/>
      <c r="F240" s="130"/>
      <c r="G240" s="150"/>
      <c r="H240" s="133"/>
      <c r="I240" s="133"/>
      <c r="J240" s="94"/>
      <c r="K240" s="130"/>
      <c r="L240" s="150"/>
      <c r="M240" s="133"/>
      <c r="N240" s="133"/>
      <c r="O240" s="94"/>
      <c r="P240" s="95"/>
      <c r="Q240" s="111"/>
      <c r="R240" s="90"/>
      <c r="S240" s="90"/>
    </row>
    <row r="241" spans="1:19" ht="30" customHeight="1">
      <c r="A241" s="213"/>
      <c r="B241" s="213"/>
      <c r="C241" s="44" t="s">
        <v>125</v>
      </c>
      <c r="D241" s="25" t="s">
        <v>11</v>
      </c>
      <c r="E241" s="94">
        <v>7</v>
      </c>
      <c r="F241" s="130"/>
      <c r="G241" s="121">
        <v>0.18</v>
      </c>
      <c r="H241" s="129">
        <f t="shared" ref="H241:H244" si="126">F241*(100%+G241)</f>
        <v>0</v>
      </c>
      <c r="I241" s="129">
        <f t="shared" ref="I241:I244" si="127">E241*H241</f>
        <v>0</v>
      </c>
      <c r="J241" s="94">
        <v>7</v>
      </c>
      <c r="K241" s="130"/>
      <c r="L241" s="121">
        <v>0.18</v>
      </c>
      <c r="M241" s="129">
        <f t="shared" ref="M241:M244" si="128">K241*(100%+L241)</f>
        <v>0</v>
      </c>
      <c r="N241" s="129">
        <f t="shared" ref="N241:N244" si="129">J241*M241</f>
        <v>0</v>
      </c>
      <c r="O241" s="94">
        <v>7</v>
      </c>
      <c r="P241" s="95"/>
      <c r="Q241" s="97">
        <v>0.18</v>
      </c>
      <c r="R241" s="88">
        <f t="shared" ref="R241:R244" si="130">P241*(100%+Q241)</f>
        <v>0</v>
      </c>
      <c r="S241" s="88">
        <f t="shared" ref="S241:S244" si="131">O241*R241</f>
        <v>0</v>
      </c>
    </row>
    <row r="242" spans="1:19" ht="30" customHeight="1">
      <c r="A242" s="213"/>
      <c r="B242" s="213"/>
      <c r="C242" s="45" t="s">
        <v>126</v>
      </c>
      <c r="D242" s="25" t="s">
        <v>13</v>
      </c>
      <c r="E242" s="94">
        <v>4</v>
      </c>
      <c r="F242" s="130"/>
      <c r="G242" s="121">
        <v>0.18</v>
      </c>
      <c r="H242" s="129">
        <f t="shared" si="126"/>
        <v>0</v>
      </c>
      <c r="I242" s="129">
        <f t="shared" si="127"/>
        <v>0</v>
      </c>
      <c r="J242" s="94">
        <v>4</v>
      </c>
      <c r="K242" s="130"/>
      <c r="L242" s="121">
        <v>0.18</v>
      </c>
      <c r="M242" s="129">
        <f t="shared" si="128"/>
        <v>0</v>
      </c>
      <c r="N242" s="129">
        <f t="shared" si="129"/>
        <v>0</v>
      </c>
      <c r="O242" s="94">
        <v>4</v>
      </c>
      <c r="P242" s="95"/>
      <c r="Q242" s="97">
        <v>0.18</v>
      </c>
      <c r="R242" s="88">
        <f t="shared" si="130"/>
        <v>0</v>
      </c>
      <c r="S242" s="88">
        <f t="shared" si="131"/>
        <v>0</v>
      </c>
    </row>
    <row r="243" spans="1:19" ht="79.5" customHeight="1">
      <c r="A243" s="213"/>
      <c r="B243" s="213"/>
      <c r="C243" s="44" t="s">
        <v>111</v>
      </c>
      <c r="D243" s="25" t="s">
        <v>113</v>
      </c>
      <c r="E243" s="147">
        <v>15</v>
      </c>
      <c r="F243" s="130"/>
      <c r="G243" s="121">
        <v>0.18</v>
      </c>
      <c r="H243" s="129">
        <f t="shared" si="126"/>
        <v>0</v>
      </c>
      <c r="I243" s="129">
        <f t="shared" si="127"/>
        <v>0</v>
      </c>
      <c r="J243" s="147">
        <v>5</v>
      </c>
      <c r="K243" s="130"/>
      <c r="L243" s="121">
        <v>0.18</v>
      </c>
      <c r="M243" s="129">
        <f t="shared" si="128"/>
        <v>0</v>
      </c>
      <c r="N243" s="129">
        <f t="shared" si="129"/>
        <v>0</v>
      </c>
      <c r="O243" s="147">
        <v>5</v>
      </c>
      <c r="P243" s="95"/>
      <c r="Q243" s="97">
        <v>0.18</v>
      </c>
      <c r="R243" s="88">
        <f t="shared" si="130"/>
        <v>0</v>
      </c>
      <c r="S243" s="88">
        <f t="shared" si="131"/>
        <v>0</v>
      </c>
    </row>
    <row r="244" spans="1:19" ht="96.75" customHeight="1">
      <c r="A244" s="213"/>
      <c r="B244" s="213"/>
      <c r="C244" s="44" t="s">
        <v>112</v>
      </c>
      <c r="D244" s="25" t="s">
        <v>113</v>
      </c>
      <c r="E244" s="94">
        <v>10</v>
      </c>
      <c r="F244" s="130"/>
      <c r="G244" s="121">
        <v>0.18</v>
      </c>
      <c r="H244" s="129">
        <f t="shared" si="126"/>
        <v>0</v>
      </c>
      <c r="I244" s="129">
        <f t="shared" si="127"/>
        <v>0</v>
      </c>
      <c r="J244" s="94">
        <v>5</v>
      </c>
      <c r="K244" s="130"/>
      <c r="L244" s="121">
        <v>0.18</v>
      </c>
      <c r="M244" s="129">
        <f t="shared" si="128"/>
        <v>0</v>
      </c>
      <c r="N244" s="129">
        <f t="shared" si="129"/>
        <v>0</v>
      </c>
      <c r="O244" s="94">
        <v>5</v>
      </c>
      <c r="P244" s="95"/>
      <c r="Q244" s="97">
        <v>0.18</v>
      </c>
      <c r="R244" s="88">
        <f t="shared" si="130"/>
        <v>0</v>
      </c>
      <c r="S244" s="88">
        <f t="shared" si="131"/>
        <v>0</v>
      </c>
    </row>
    <row r="245" spans="1:19" ht="30" customHeight="1">
      <c r="A245" s="214"/>
      <c r="B245" s="214"/>
      <c r="C245" s="62" t="s">
        <v>66</v>
      </c>
      <c r="D245" s="59"/>
      <c r="E245" s="209">
        <f>SUM(I177:I244)</f>
        <v>0</v>
      </c>
      <c r="F245" s="210"/>
      <c r="G245" s="210"/>
      <c r="H245" s="210"/>
      <c r="I245" s="210"/>
      <c r="J245" s="209">
        <f>SUM(N177:N244)</f>
        <v>0</v>
      </c>
      <c r="K245" s="210"/>
      <c r="L245" s="210"/>
      <c r="M245" s="210"/>
      <c r="N245" s="210"/>
      <c r="O245" s="209">
        <f>SUM(S177:S244)</f>
        <v>0</v>
      </c>
      <c r="P245" s="210"/>
      <c r="Q245" s="210"/>
      <c r="R245" s="210"/>
      <c r="S245" s="210"/>
    </row>
    <row r="246" spans="1:19" ht="29.45" customHeight="1">
      <c r="A246" s="21"/>
      <c r="B246" s="21"/>
      <c r="C246" s="61" t="s">
        <v>68</v>
      </c>
      <c r="D246" s="63"/>
      <c r="E246" s="221">
        <f>E7+E50+E97+E176</f>
        <v>0</v>
      </c>
      <c r="F246" s="221"/>
      <c r="G246" s="221"/>
      <c r="H246" s="221"/>
      <c r="I246" s="221"/>
      <c r="J246" s="221">
        <f>J7+J50+J97+J176</f>
        <v>0</v>
      </c>
      <c r="K246" s="221"/>
      <c r="L246" s="221"/>
      <c r="M246" s="221"/>
      <c r="N246" s="221"/>
      <c r="O246" s="221">
        <f>O7+O50+O97+O176</f>
        <v>0</v>
      </c>
      <c r="P246" s="221"/>
      <c r="Q246" s="221"/>
      <c r="R246" s="221"/>
      <c r="S246" s="221"/>
    </row>
    <row r="247" spans="1:19" ht="30" customHeight="1">
      <c r="A247" s="21"/>
      <c r="B247" s="56"/>
      <c r="C247" s="64" t="s">
        <v>67</v>
      </c>
      <c r="D247" s="65"/>
      <c r="E247" s="222">
        <f>E245+E166+E87+E44</f>
        <v>0</v>
      </c>
      <c r="F247" s="223"/>
      <c r="G247" s="223"/>
      <c r="H247" s="223"/>
      <c r="I247" s="224"/>
      <c r="J247" s="222">
        <f>J245+J166+J87+J44</f>
        <v>0</v>
      </c>
      <c r="K247" s="223"/>
      <c r="L247" s="223"/>
      <c r="M247" s="223"/>
      <c r="N247" s="224"/>
      <c r="O247" s="222">
        <f>O245+O166+O87+O44</f>
        <v>0</v>
      </c>
      <c r="P247" s="223"/>
      <c r="Q247" s="223"/>
      <c r="R247" s="223"/>
      <c r="S247" s="224"/>
    </row>
    <row r="249" spans="1:19" ht="15">
      <c r="C249" s="155" t="s">
        <v>168</v>
      </c>
    </row>
    <row r="250" spans="1:19">
      <c r="C250" s="156"/>
    </row>
    <row r="251" spans="1:19">
      <c r="C251" s="157" t="s">
        <v>169</v>
      </c>
    </row>
    <row r="252" spans="1:19">
      <c r="C252" s="156"/>
    </row>
    <row r="253" spans="1:19" ht="28.5">
      <c r="C253" s="157" t="s">
        <v>170</v>
      </c>
    </row>
    <row r="254" spans="1:19">
      <c r="C254" s="156"/>
    </row>
    <row r="255" spans="1:19" ht="28.5">
      <c r="C255" s="157" t="s">
        <v>171</v>
      </c>
    </row>
    <row r="256" spans="1:19">
      <c r="C256" s="156"/>
    </row>
    <row r="257" spans="3:3" ht="28.5">
      <c r="C257" s="157" t="s">
        <v>172</v>
      </c>
    </row>
    <row r="258" spans="3:3">
      <c r="C258" s="156"/>
    </row>
    <row r="259" spans="3:3" ht="28.5">
      <c r="C259" s="157" t="s">
        <v>173</v>
      </c>
    </row>
    <row r="260" spans="3:3">
      <c r="C260" s="156"/>
    </row>
    <row r="261" spans="3:3" ht="28.5">
      <c r="C261" s="157" t="s">
        <v>174</v>
      </c>
    </row>
    <row r="262" spans="3:3">
      <c r="C262" s="156"/>
    </row>
    <row r="263" spans="3:3">
      <c r="C263" s="158" t="s">
        <v>175</v>
      </c>
    </row>
    <row r="264" spans="3:3">
      <c r="C264" s="156"/>
    </row>
    <row r="265" spans="3:3" ht="15">
      <c r="C265" s="159" t="s">
        <v>176</v>
      </c>
    </row>
    <row r="266" spans="3:3">
      <c r="C266" s="160"/>
    </row>
    <row r="267" spans="3:3" ht="72.75">
      <c r="C267" s="161" t="s">
        <v>177</v>
      </c>
    </row>
    <row r="268" spans="3:3">
      <c r="C268" s="162"/>
    </row>
    <row r="269" spans="3:3" ht="171.75">
      <c r="C269" s="162" t="s">
        <v>178</v>
      </c>
    </row>
    <row r="270" spans="3:3">
      <c r="C270" s="162"/>
    </row>
    <row r="271" spans="3:3">
      <c r="C271" s="163" t="s">
        <v>179</v>
      </c>
    </row>
    <row r="272" spans="3:3">
      <c r="C272" s="163"/>
    </row>
    <row r="273" spans="3:3" ht="28.5">
      <c r="C273" s="163" t="s">
        <v>180</v>
      </c>
    </row>
    <row r="274" spans="3:3">
      <c r="C274" s="163"/>
    </row>
    <row r="275" spans="3:3">
      <c r="C275" s="163" t="s">
        <v>181</v>
      </c>
    </row>
    <row r="276" spans="3:3">
      <c r="C276" s="163"/>
    </row>
    <row r="277" spans="3:3">
      <c r="C277" s="163" t="s">
        <v>182</v>
      </c>
    </row>
    <row r="278" spans="3:3">
      <c r="C278" s="163" t="s">
        <v>183</v>
      </c>
    </row>
    <row r="279" spans="3:3" ht="42.75">
      <c r="C279" s="163" t="s">
        <v>184</v>
      </c>
    </row>
    <row r="280" spans="3:3">
      <c r="C280" s="163" t="s">
        <v>185</v>
      </c>
    </row>
  </sheetData>
  <autoFilter ref="A2:S247" xr:uid="{6F63514E-F9BD-4673-990D-33A39607197E}"/>
  <mergeCells count="46">
    <mergeCell ref="D1:D2"/>
    <mergeCell ref="E1:I1"/>
    <mergeCell ref="J1:N1"/>
    <mergeCell ref="O1:S1"/>
    <mergeCell ref="A3:A7"/>
    <mergeCell ref="B3:B44"/>
    <mergeCell ref="E7:I7"/>
    <mergeCell ref="J7:N7"/>
    <mergeCell ref="O7:S7"/>
    <mergeCell ref="A8:A44"/>
    <mergeCell ref="E44:I44"/>
    <mergeCell ref="J44:N44"/>
    <mergeCell ref="O44:S44"/>
    <mergeCell ref="A46:A50"/>
    <mergeCell ref="B46:B87"/>
    <mergeCell ref="E50:I50"/>
    <mergeCell ref="J50:N50"/>
    <mergeCell ref="O50:S50"/>
    <mergeCell ref="A51:A87"/>
    <mergeCell ref="E87:I87"/>
    <mergeCell ref="J87:N87"/>
    <mergeCell ref="O87:S87"/>
    <mergeCell ref="A89:A97"/>
    <mergeCell ref="B89:B166"/>
    <mergeCell ref="E97:I97"/>
    <mergeCell ref="J97:N97"/>
    <mergeCell ref="O97:S97"/>
    <mergeCell ref="A98:A166"/>
    <mergeCell ref="E166:I166"/>
    <mergeCell ref="J166:N166"/>
    <mergeCell ref="O166:S166"/>
    <mergeCell ref="A168:A176"/>
    <mergeCell ref="B168:B245"/>
    <mergeCell ref="E176:I176"/>
    <mergeCell ref="J176:N176"/>
    <mergeCell ref="O176:S176"/>
    <mergeCell ref="A177:A245"/>
    <mergeCell ref="E245:I245"/>
    <mergeCell ref="J245:N245"/>
    <mergeCell ref="O245:S245"/>
    <mergeCell ref="E246:I246"/>
    <mergeCell ref="J246:N246"/>
    <mergeCell ref="O246:S246"/>
    <mergeCell ref="E247:I247"/>
    <mergeCell ref="J247:N247"/>
    <mergeCell ref="O247:S24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B410D-CFBD-4B60-B67F-3A4EC5EDD622}">
  <dimension ref="A1:S279"/>
  <sheetViews>
    <sheetView zoomScale="73" zoomScaleNormal="25" workbookViewId="0">
      <pane xSplit="1" ySplit="1" topLeftCell="F237" activePane="bottomRight" state="frozen"/>
      <selection pane="topRight" activeCell="D1" sqref="D1"/>
      <selection pane="bottomLeft" activeCell="A2" sqref="A2"/>
      <selection pane="bottomRight" activeCell="C248" sqref="C248:C279"/>
    </sheetView>
  </sheetViews>
  <sheetFormatPr defaultColWidth="9.140625" defaultRowHeight="14.25"/>
  <cols>
    <col min="1" max="2" width="9.140625" style="1"/>
    <col min="3" max="3" width="88" style="22" customWidth="1"/>
    <col min="4" max="4" width="12.42578125" style="11" customWidth="1"/>
    <col min="5" max="5" width="13.42578125" style="4" customWidth="1"/>
    <col min="6" max="6" width="13.7109375" style="84" customWidth="1"/>
    <col min="7" max="7" width="14.85546875" style="112" customWidth="1"/>
    <col min="8" max="8" width="19.140625" style="5" customWidth="1"/>
    <col min="9" max="9" width="22.5703125" style="5" customWidth="1"/>
    <col min="10" max="10" width="13.42578125" style="4" customWidth="1"/>
    <col min="11" max="11" width="13.7109375" style="84" customWidth="1"/>
    <col min="12" max="12" width="14.85546875" style="5" customWidth="1"/>
    <col min="13" max="13" width="19.140625" style="5" customWidth="1"/>
    <col min="14" max="14" width="22.5703125" style="5" customWidth="1"/>
    <col min="15" max="15" width="13.42578125" style="4" customWidth="1"/>
    <col min="16" max="16" width="13.7109375" style="84" customWidth="1"/>
    <col min="17" max="17" width="14.85546875" style="5" customWidth="1"/>
    <col min="18" max="18" width="19.140625" style="5" customWidth="1"/>
    <col min="19" max="19" width="22.5703125" style="5" customWidth="1"/>
    <col min="20" max="16384" width="9.140625" style="1"/>
  </cols>
  <sheetData>
    <row r="1" spans="1:19" ht="36.75" customHeight="1">
      <c r="A1" s="12" t="s">
        <v>143</v>
      </c>
      <c r="B1" s="55"/>
      <c r="C1" s="23"/>
      <c r="D1" s="216" t="s">
        <v>2</v>
      </c>
      <c r="E1" s="211" t="s">
        <v>127</v>
      </c>
      <c r="F1" s="211"/>
      <c r="G1" s="211"/>
      <c r="H1" s="211"/>
      <c r="I1" s="211"/>
      <c r="J1" s="203" t="s">
        <v>132</v>
      </c>
      <c r="K1" s="203"/>
      <c r="L1" s="203"/>
      <c r="M1" s="203"/>
      <c r="N1" s="203"/>
      <c r="O1" s="196" t="s">
        <v>131</v>
      </c>
      <c r="P1" s="196"/>
      <c r="Q1" s="196"/>
      <c r="R1" s="196"/>
      <c r="S1" s="196"/>
    </row>
    <row r="2" spans="1:19" s="7" customFormat="1" ht="30">
      <c r="A2" s="2" t="s">
        <v>1</v>
      </c>
      <c r="B2" s="2" t="s">
        <v>128</v>
      </c>
      <c r="C2" s="10" t="s">
        <v>53</v>
      </c>
      <c r="D2" s="217"/>
      <c r="E2" s="51" t="s">
        <v>33</v>
      </c>
      <c r="F2" s="52" t="s">
        <v>44</v>
      </c>
      <c r="G2" s="109" t="s">
        <v>45</v>
      </c>
      <c r="H2" s="78" t="s">
        <v>46</v>
      </c>
      <c r="I2" s="78" t="s">
        <v>47</v>
      </c>
      <c r="J2" s="67" t="s">
        <v>33</v>
      </c>
      <c r="K2" s="68" t="s">
        <v>44</v>
      </c>
      <c r="L2" s="77" t="s">
        <v>45</v>
      </c>
      <c r="M2" s="77" t="s">
        <v>46</v>
      </c>
      <c r="N2" s="77" t="s">
        <v>47</v>
      </c>
      <c r="O2" s="70" t="s">
        <v>33</v>
      </c>
      <c r="P2" s="71" t="s">
        <v>44</v>
      </c>
      <c r="Q2" s="79" t="s">
        <v>45</v>
      </c>
      <c r="R2" s="79" t="s">
        <v>46</v>
      </c>
      <c r="S2" s="79" t="s">
        <v>47</v>
      </c>
    </row>
    <row r="3" spans="1:19" s="7" customFormat="1" ht="15">
      <c r="A3" s="215">
        <v>1</v>
      </c>
      <c r="B3" s="219" t="s">
        <v>144</v>
      </c>
      <c r="C3" s="35" t="s">
        <v>3</v>
      </c>
      <c r="D3" s="9" t="s">
        <v>4</v>
      </c>
      <c r="E3" s="117">
        <v>12</v>
      </c>
      <c r="F3" s="105"/>
      <c r="G3" s="97">
        <v>0.18</v>
      </c>
      <c r="H3" s="105">
        <f>F3*(100%+G3)</f>
        <v>0</v>
      </c>
      <c r="I3" s="105">
        <f>E3*H3</f>
        <v>0</v>
      </c>
      <c r="J3" s="117">
        <v>12</v>
      </c>
      <c r="K3" s="105"/>
      <c r="L3" s="97">
        <v>0.18</v>
      </c>
      <c r="M3" s="105">
        <f>K3*(100%+L3)</f>
        <v>0</v>
      </c>
      <c r="N3" s="105">
        <f>J3*M3</f>
        <v>0</v>
      </c>
      <c r="O3" s="117">
        <v>12</v>
      </c>
      <c r="P3" s="105"/>
      <c r="Q3" s="97">
        <v>0.18</v>
      </c>
      <c r="R3" s="105">
        <f>P3*(100%+Q3)</f>
        <v>0</v>
      </c>
      <c r="S3" s="105">
        <f>O3*R3</f>
        <v>0</v>
      </c>
    </row>
    <row r="4" spans="1:19" s="7" customFormat="1" ht="15">
      <c r="A4" s="215"/>
      <c r="B4" s="218"/>
      <c r="C4" s="35" t="s">
        <v>5</v>
      </c>
      <c r="D4" s="9" t="s">
        <v>4</v>
      </c>
      <c r="E4" s="117">
        <v>12</v>
      </c>
      <c r="F4" s="105"/>
      <c r="G4" s="97">
        <v>0.18</v>
      </c>
      <c r="H4" s="105">
        <f t="shared" ref="H4:H6" si="0">F4*(100%+G4)</f>
        <v>0</v>
      </c>
      <c r="I4" s="105">
        <f t="shared" ref="I4:I6" si="1">E4*H4</f>
        <v>0</v>
      </c>
      <c r="J4" s="117">
        <v>12</v>
      </c>
      <c r="K4" s="105"/>
      <c r="L4" s="97">
        <v>0.18</v>
      </c>
      <c r="M4" s="105">
        <f t="shared" ref="M4:M6" si="2">K4*(100%+L4)</f>
        <v>0</v>
      </c>
      <c r="N4" s="105">
        <f t="shared" ref="N4:N6" si="3">J4*M4</f>
        <v>0</v>
      </c>
      <c r="O4" s="117">
        <v>12</v>
      </c>
      <c r="P4" s="105"/>
      <c r="Q4" s="97">
        <v>0.18</v>
      </c>
      <c r="R4" s="105">
        <f t="shared" ref="R4:R6" si="4">P4*(100%+Q4)</f>
        <v>0</v>
      </c>
      <c r="S4" s="105">
        <f t="shared" ref="S4:S6" si="5">O4*R4</f>
        <v>0</v>
      </c>
    </row>
    <row r="5" spans="1:19" s="7" customFormat="1" ht="15">
      <c r="A5" s="215"/>
      <c r="B5" s="218"/>
      <c r="C5" s="35" t="s">
        <v>70</v>
      </c>
      <c r="D5" s="13" t="s">
        <v>4</v>
      </c>
      <c r="E5" s="117">
        <v>24</v>
      </c>
      <c r="F5" s="105"/>
      <c r="G5" s="97">
        <v>0.05</v>
      </c>
      <c r="H5" s="105">
        <f t="shared" si="0"/>
        <v>0</v>
      </c>
      <c r="I5" s="105">
        <f t="shared" si="1"/>
        <v>0</v>
      </c>
      <c r="J5" s="117">
        <v>24</v>
      </c>
      <c r="K5" s="105"/>
      <c r="L5" s="97">
        <v>0.05</v>
      </c>
      <c r="M5" s="105">
        <f t="shared" si="2"/>
        <v>0</v>
      </c>
      <c r="N5" s="105">
        <f t="shared" si="3"/>
        <v>0</v>
      </c>
      <c r="O5" s="117">
        <v>24</v>
      </c>
      <c r="P5" s="105"/>
      <c r="Q5" s="97">
        <v>0.05</v>
      </c>
      <c r="R5" s="105">
        <f t="shared" si="4"/>
        <v>0</v>
      </c>
      <c r="S5" s="105">
        <f t="shared" si="5"/>
        <v>0</v>
      </c>
    </row>
    <row r="6" spans="1:19" s="7" customFormat="1" ht="15">
      <c r="A6" s="215"/>
      <c r="B6" s="218"/>
      <c r="C6" s="35" t="s">
        <v>238</v>
      </c>
      <c r="D6" s="15" t="s">
        <v>4</v>
      </c>
      <c r="E6" s="72">
        <v>1</v>
      </c>
      <c r="F6" s="105"/>
      <c r="G6" s="97">
        <v>0.05</v>
      </c>
      <c r="H6" s="105">
        <f t="shared" si="0"/>
        <v>0</v>
      </c>
      <c r="I6" s="105">
        <f t="shared" si="1"/>
        <v>0</v>
      </c>
      <c r="J6" s="72">
        <v>1</v>
      </c>
      <c r="K6" s="105"/>
      <c r="L6" s="97">
        <v>0.05</v>
      </c>
      <c r="M6" s="105">
        <f t="shared" si="2"/>
        <v>0</v>
      </c>
      <c r="N6" s="105">
        <f t="shared" si="3"/>
        <v>0</v>
      </c>
      <c r="O6" s="72">
        <v>1</v>
      </c>
      <c r="P6" s="105"/>
      <c r="Q6" s="97">
        <v>0.05</v>
      </c>
      <c r="R6" s="105">
        <f t="shared" si="4"/>
        <v>0</v>
      </c>
      <c r="S6" s="105">
        <f t="shared" si="5"/>
        <v>0</v>
      </c>
    </row>
    <row r="7" spans="1:19" s="7" customFormat="1" ht="15">
      <c r="A7" s="215"/>
      <c r="B7" s="218"/>
      <c r="C7" s="34" t="s">
        <v>63</v>
      </c>
      <c r="D7" s="57"/>
      <c r="E7" s="197">
        <f>SUM(I3:I6)</f>
        <v>0</v>
      </c>
      <c r="F7" s="198"/>
      <c r="G7" s="198"/>
      <c r="H7" s="198"/>
      <c r="I7" s="199"/>
      <c r="J7" s="197">
        <f>SUM(N3:N6)</f>
        <v>0</v>
      </c>
      <c r="K7" s="198"/>
      <c r="L7" s="198"/>
      <c r="M7" s="198"/>
      <c r="N7" s="199"/>
      <c r="O7" s="197">
        <f>SUM(S3:S6)</f>
        <v>0</v>
      </c>
      <c r="P7" s="198"/>
      <c r="Q7" s="198"/>
      <c r="R7" s="198"/>
      <c r="S7" s="199"/>
    </row>
    <row r="8" spans="1:19" ht="32.25" customHeight="1">
      <c r="A8" s="218">
        <v>2</v>
      </c>
      <c r="B8" s="218"/>
      <c r="C8" s="46" t="s">
        <v>6</v>
      </c>
      <c r="D8" s="3"/>
      <c r="E8" s="3"/>
      <c r="F8" s="82"/>
      <c r="G8" s="110"/>
      <c r="H8" s="6"/>
      <c r="I8" s="6"/>
      <c r="J8" s="3"/>
      <c r="K8" s="82"/>
      <c r="L8" s="110"/>
      <c r="M8" s="6"/>
      <c r="N8" s="6"/>
      <c r="O8" s="3"/>
      <c r="P8" s="82"/>
      <c r="Q8" s="110"/>
      <c r="R8" s="6"/>
      <c r="S8" s="6"/>
    </row>
    <row r="9" spans="1:19" ht="32.25" customHeight="1">
      <c r="A9" s="218"/>
      <c r="B9" s="218"/>
      <c r="C9" s="46" t="s">
        <v>7</v>
      </c>
      <c r="D9" s="3" t="s">
        <v>8</v>
      </c>
      <c r="E9" s="3">
        <v>5</v>
      </c>
      <c r="F9" s="92"/>
      <c r="G9" s="97">
        <v>0.18</v>
      </c>
      <c r="H9" s="88">
        <f t="shared" ref="H9:H11" si="6">F9*(100%+G9)</f>
        <v>0</v>
      </c>
      <c r="I9" s="88">
        <f t="shared" ref="I9:I11" si="7">E9*H9</f>
        <v>0</v>
      </c>
      <c r="J9" s="3">
        <v>5</v>
      </c>
      <c r="K9" s="92"/>
      <c r="L9" s="97">
        <v>0.18</v>
      </c>
      <c r="M9" s="88">
        <f t="shared" ref="M9:M11" si="8">K9*(100%+L9)</f>
        <v>0</v>
      </c>
      <c r="N9" s="88">
        <f t="shared" ref="N9:N11" si="9">J9*M9</f>
        <v>0</v>
      </c>
      <c r="O9" s="3">
        <v>5</v>
      </c>
      <c r="P9" s="92"/>
      <c r="Q9" s="97">
        <v>0.18</v>
      </c>
      <c r="R9" s="88">
        <f t="shared" ref="R9:R11" si="10">P9*(100%+Q9)</f>
        <v>0</v>
      </c>
      <c r="S9" s="88">
        <f t="shared" ref="S9:S11" si="11">O9*R9</f>
        <v>0</v>
      </c>
    </row>
    <row r="10" spans="1:19" ht="32.25" customHeight="1">
      <c r="A10" s="218"/>
      <c r="B10" s="218"/>
      <c r="C10" s="46" t="s">
        <v>9</v>
      </c>
      <c r="D10" s="3" t="s">
        <v>8</v>
      </c>
      <c r="E10" s="3">
        <v>5</v>
      </c>
      <c r="F10" s="92"/>
      <c r="G10" s="97">
        <v>0.18</v>
      </c>
      <c r="H10" s="88">
        <f t="shared" si="6"/>
        <v>0</v>
      </c>
      <c r="I10" s="88">
        <f t="shared" si="7"/>
        <v>0</v>
      </c>
      <c r="J10" s="3">
        <v>5</v>
      </c>
      <c r="K10" s="92"/>
      <c r="L10" s="97">
        <v>0.18</v>
      </c>
      <c r="M10" s="88">
        <f t="shared" si="8"/>
        <v>0</v>
      </c>
      <c r="N10" s="88">
        <f t="shared" si="9"/>
        <v>0</v>
      </c>
      <c r="O10" s="3">
        <v>5</v>
      </c>
      <c r="P10" s="92"/>
      <c r="Q10" s="97">
        <v>0.18</v>
      </c>
      <c r="R10" s="88">
        <f t="shared" si="10"/>
        <v>0</v>
      </c>
      <c r="S10" s="88">
        <f t="shared" si="11"/>
        <v>0</v>
      </c>
    </row>
    <row r="11" spans="1:19" ht="32.25" customHeight="1">
      <c r="A11" s="218"/>
      <c r="B11" s="218"/>
      <c r="C11" s="46" t="s">
        <v>35</v>
      </c>
      <c r="D11" s="3" t="s">
        <v>8</v>
      </c>
      <c r="E11" s="3">
        <v>12</v>
      </c>
      <c r="F11" s="92"/>
      <c r="G11" s="97">
        <v>0.18</v>
      </c>
      <c r="H11" s="88">
        <f t="shared" si="6"/>
        <v>0</v>
      </c>
      <c r="I11" s="88">
        <f t="shared" si="7"/>
        <v>0</v>
      </c>
      <c r="J11" s="3">
        <v>12</v>
      </c>
      <c r="K11" s="92"/>
      <c r="L11" s="97">
        <v>0.18</v>
      </c>
      <c r="M11" s="88">
        <f t="shared" si="8"/>
        <v>0</v>
      </c>
      <c r="N11" s="88">
        <f t="shared" si="9"/>
        <v>0</v>
      </c>
      <c r="O11" s="3">
        <v>12</v>
      </c>
      <c r="P11" s="92"/>
      <c r="Q11" s="97">
        <v>0.18</v>
      </c>
      <c r="R11" s="88">
        <f t="shared" si="10"/>
        <v>0</v>
      </c>
      <c r="S11" s="88">
        <f t="shared" si="11"/>
        <v>0</v>
      </c>
    </row>
    <row r="12" spans="1:19" ht="32.25" customHeight="1">
      <c r="A12" s="218"/>
      <c r="B12" s="218"/>
      <c r="C12" s="47" t="s">
        <v>10</v>
      </c>
      <c r="D12" s="3"/>
      <c r="E12" s="3"/>
      <c r="F12" s="92"/>
      <c r="G12" s="110"/>
      <c r="H12" s="89"/>
      <c r="I12" s="89"/>
      <c r="J12" s="3"/>
      <c r="K12" s="92"/>
      <c r="L12" s="110"/>
      <c r="M12" s="89"/>
      <c r="N12" s="89"/>
      <c r="O12" s="3"/>
      <c r="P12" s="92"/>
      <c r="Q12" s="110"/>
      <c r="R12" s="89"/>
      <c r="S12" s="89"/>
    </row>
    <row r="13" spans="1:19" ht="135" customHeight="1">
      <c r="A13" s="218"/>
      <c r="B13" s="218"/>
      <c r="C13" s="48" t="s">
        <v>116</v>
      </c>
      <c r="D13" s="3" t="s">
        <v>11</v>
      </c>
      <c r="E13" s="3">
        <v>25</v>
      </c>
      <c r="F13" s="92"/>
      <c r="G13" s="97">
        <v>0.18</v>
      </c>
      <c r="H13" s="88">
        <f>F13*(100%+G13)</f>
        <v>0</v>
      </c>
      <c r="I13" s="88">
        <f>E13*H13</f>
        <v>0</v>
      </c>
      <c r="J13" s="3">
        <v>25</v>
      </c>
      <c r="K13" s="92"/>
      <c r="L13" s="97">
        <v>0.18</v>
      </c>
      <c r="M13" s="88">
        <f>K13*(100%+L13)</f>
        <v>0</v>
      </c>
      <c r="N13" s="88">
        <f>J13*M13</f>
        <v>0</v>
      </c>
      <c r="O13" s="3">
        <v>25</v>
      </c>
      <c r="P13" s="92"/>
      <c r="Q13" s="97">
        <v>0.18</v>
      </c>
      <c r="R13" s="88">
        <f>P13*(100%+Q13)</f>
        <v>0</v>
      </c>
      <c r="S13" s="88">
        <f>O13*R13</f>
        <v>0</v>
      </c>
    </row>
    <row r="14" spans="1:19" ht="141.75" customHeight="1">
      <c r="A14" s="218"/>
      <c r="B14" s="218"/>
      <c r="C14" s="48" t="s">
        <v>119</v>
      </c>
      <c r="D14" s="3" t="s">
        <v>12</v>
      </c>
      <c r="E14" s="3">
        <v>200</v>
      </c>
      <c r="F14" s="92"/>
      <c r="G14" s="97">
        <v>0.18</v>
      </c>
      <c r="H14" s="88">
        <f>F14*(100%+G14)</f>
        <v>0</v>
      </c>
      <c r="I14" s="88">
        <f>E14*H14</f>
        <v>0</v>
      </c>
      <c r="J14" s="3">
        <v>200</v>
      </c>
      <c r="K14" s="92"/>
      <c r="L14" s="97">
        <v>0.18</v>
      </c>
      <c r="M14" s="88">
        <f>K14*(100%+L14)</f>
        <v>0</v>
      </c>
      <c r="N14" s="88">
        <f>J14*M14</f>
        <v>0</v>
      </c>
      <c r="O14" s="3">
        <v>200</v>
      </c>
      <c r="P14" s="92"/>
      <c r="Q14" s="97">
        <v>0.18</v>
      </c>
      <c r="R14" s="88">
        <f>P14*(100%+Q14)</f>
        <v>0</v>
      </c>
      <c r="S14" s="88">
        <f>O14*R14</f>
        <v>0</v>
      </c>
    </row>
    <row r="15" spans="1:19" ht="53.25" customHeight="1">
      <c r="A15" s="218"/>
      <c r="B15" s="218"/>
      <c r="C15" s="48" t="s">
        <v>118</v>
      </c>
      <c r="D15" s="3" t="s">
        <v>11</v>
      </c>
      <c r="E15" s="3">
        <v>40</v>
      </c>
      <c r="F15" s="92"/>
      <c r="G15" s="97">
        <v>0.18</v>
      </c>
      <c r="H15" s="88">
        <f t="shared" ref="H15:H17" si="12">F15*(100%+G15)</f>
        <v>0</v>
      </c>
      <c r="I15" s="88">
        <f t="shared" ref="I15:I17" si="13">E15*H15</f>
        <v>0</v>
      </c>
      <c r="J15" s="3">
        <v>40</v>
      </c>
      <c r="K15" s="92"/>
      <c r="L15" s="97">
        <v>0.18</v>
      </c>
      <c r="M15" s="88">
        <f t="shared" ref="M15:M17" si="14">K15*(100%+L15)</f>
        <v>0</v>
      </c>
      <c r="N15" s="88">
        <f t="shared" ref="N15:N17" si="15">J15*M15</f>
        <v>0</v>
      </c>
      <c r="O15" s="3">
        <v>40</v>
      </c>
      <c r="P15" s="92"/>
      <c r="Q15" s="97">
        <v>0.18</v>
      </c>
      <c r="R15" s="88">
        <f t="shared" ref="R15:R17" si="16">P15*(100%+Q15)</f>
        <v>0</v>
      </c>
      <c r="S15" s="88">
        <f t="shared" ref="S15:S17" si="17">O15*R15</f>
        <v>0</v>
      </c>
    </row>
    <row r="16" spans="1:19" ht="32.25" customHeight="1">
      <c r="A16" s="218"/>
      <c r="B16" s="218"/>
      <c r="C16" s="48" t="s">
        <v>117</v>
      </c>
      <c r="D16" s="3" t="s">
        <v>13</v>
      </c>
      <c r="E16" s="3">
        <v>300</v>
      </c>
      <c r="F16" s="92"/>
      <c r="G16" s="97">
        <v>0.18</v>
      </c>
      <c r="H16" s="88">
        <f t="shared" si="12"/>
        <v>0</v>
      </c>
      <c r="I16" s="88">
        <f t="shared" si="13"/>
        <v>0</v>
      </c>
      <c r="J16" s="3">
        <v>300</v>
      </c>
      <c r="K16" s="92"/>
      <c r="L16" s="97">
        <v>0.18</v>
      </c>
      <c r="M16" s="88">
        <f t="shared" si="14"/>
        <v>0</v>
      </c>
      <c r="N16" s="88">
        <f t="shared" si="15"/>
        <v>0</v>
      </c>
      <c r="O16" s="3">
        <v>300</v>
      </c>
      <c r="P16" s="92"/>
      <c r="Q16" s="97">
        <v>0.18</v>
      </c>
      <c r="R16" s="88">
        <f t="shared" si="16"/>
        <v>0</v>
      </c>
      <c r="S16" s="88">
        <f t="shared" si="17"/>
        <v>0</v>
      </c>
    </row>
    <row r="17" spans="1:19" ht="34.700000000000003" customHeight="1">
      <c r="A17" s="218"/>
      <c r="B17" s="218"/>
      <c r="C17" s="46" t="s">
        <v>34</v>
      </c>
      <c r="D17" s="3" t="s">
        <v>8</v>
      </c>
      <c r="E17" s="3">
        <v>15</v>
      </c>
      <c r="F17" s="92"/>
      <c r="G17" s="97">
        <v>0.18</v>
      </c>
      <c r="H17" s="88">
        <f t="shared" si="12"/>
        <v>0</v>
      </c>
      <c r="I17" s="88">
        <f t="shared" si="13"/>
        <v>0</v>
      </c>
      <c r="J17" s="3">
        <v>15</v>
      </c>
      <c r="K17" s="92"/>
      <c r="L17" s="97">
        <v>0.18</v>
      </c>
      <c r="M17" s="88">
        <f t="shared" si="14"/>
        <v>0</v>
      </c>
      <c r="N17" s="88">
        <f t="shared" si="15"/>
        <v>0</v>
      </c>
      <c r="O17" s="3">
        <v>15</v>
      </c>
      <c r="P17" s="92"/>
      <c r="Q17" s="97">
        <v>0.18</v>
      </c>
      <c r="R17" s="88">
        <f t="shared" si="16"/>
        <v>0</v>
      </c>
      <c r="S17" s="88">
        <f t="shared" si="17"/>
        <v>0</v>
      </c>
    </row>
    <row r="18" spans="1:19" ht="128.25" customHeight="1">
      <c r="A18" s="218"/>
      <c r="B18" s="218"/>
      <c r="C18" s="48" t="s">
        <v>120</v>
      </c>
      <c r="D18" s="3" t="s">
        <v>12</v>
      </c>
      <c r="E18" s="3">
        <v>20</v>
      </c>
      <c r="F18" s="92"/>
      <c r="G18" s="97">
        <v>0.18</v>
      </c>
      <c r="H18" s="88">
        <f>F18*(100%+G18)</f>
        <v>0</v>
      </c>
      <c r="I18" s="88">
        <f>E18*H18</f>
        <v>0</v>
      </c>
      <c r="J18" s="3">
        <v>20</v>
      </c>
      <c r="K18" s="92"/>
      <c r="L18" s="97">
        <v>0.18</v>
      </c>
      <c r="M18" s="88">
        <f>K18*(100%+L18)</f>
        <v>0</v>
      </c>
      <c r="N18" s="88">
        <f>J18*M18</f>
        <v>0</v>
      </c>
      <c r="O18" s="3">
        <v>20</v>
      </c>
      <c r="P18" s="92"/>
      <c r="Q18" s="97">
        <v>0.18</v>
      </c>
      <c r="R18" s="88">
        <f>P18*(100%+Q18)</f>
        <v>0</v>
      </c>
      <c r="S18" s="88">
        <f>O18*R18</f>
        <v>0</v>
      </c>
    </row>
    <row r="19" spans="1:19" ht="32.25" customHeight="1">
      <c r="A19" s="218"/>
      <c r="B19" s="218"/>
      <c r="C19" s="46" t="s">
        <v>121</v>
      </c>
      <c r="D19" s="49" t="s">
        <v>14</v>
      </c>
      <c r="E19" s="3">
        <v>8</v>
      </c>
      <c r="F19" s="92"/>
      <c r="G19" s="97">
        <v>0.18</v>
      </c>
      <c r="H19" s="88">
        <f>F19*(100%+G19)</f>
        <v>0</v>
      </c>
      <c r="I19" s="88">
        <f>E19*H19</f>
        <v>0</v>
      </c>
      <c r="J19" s="3">
        <v>8</v>
      </c>
      <c r="K19" s="92"/>
      <c r="L19" s="97">
        <v>0.18</v>
      </c>
      <c r="M19" s="88">
        <f>K19*(100%+L19)</f>
        <v>0</v>
      </c>
      <c r="N19" s="88">
        <f>J19*M19</f>
        <v>0</v>
      </c>
      <c r="O19" s="3">
        <v>8</v>
      </c>
      <c r="P19" s="92"/>
      <c r="Q19" s="97">
        <v>0.18</v>
      </c>
      <c r="R19" s="88">
        <f>P19*(100%+Q19)</f>
        <v>0</v>
      </c>
      <c r="S19" s="88">
        <f>O19*R19</f>
        <v>0</v>
      </c>
    </row>
    <row r="20" spans="1:19" ht="32.25" customHeight="1">
      <c r="A20" s="218"/>
      <c r="B20" s="218"/>
      <c r="C20" s="46" t="s">
        <v>122</v>
      </c>
      <c r="D20" s="49" t="s">
        <v>14</v>
      </c>
      <c r="E20" s="3">
        <v>8</v>
      </c>
      <c r="F20" s="92"/>
      <c r="G20" s="97">
        <v>0.18</v>
      </c>
      <c r="H20" s="88">
        <f>F20*(100%+G20)</f>
        <v>0</v>
      </c>
      <c r="I20" s="88">
        <f>E20*H20</f>
        <v>0</v>
      </c>
      <c r="J20" s="3">
        <v>8</v>
      </c>
      <c r="K20" s="92"/>
      <c r="L20" s="97">
        <v>0.18</v>
      </c>
      <c r="M20" s="88">
        <f>K20*(100%+L20)</f>
        <v>0</v>
      </c>
      <c r="N20" s="88">
        <f>J20*M20</f>
        <v>0</v>
      </c>
      <c r="O20" s="3">
        <v>8</v>
      </c>
      <c r="P20" s="92"/>
      <c r="Q20" s="97">
        <v>0.18</v>
      </c>
      <c r="R20" s="88">
        <f>P20*(100%+Q20)</f>
        <v>0</v>
      </c>
      <c r="S20" s="88">
        <f>O20*R20</f>
        <v>0</v>
      </c>
    </row>
    <row r="21" spans="1:19" ht="32.25" customHeight="1">
      <c r="A21" s="218"/>
      <c r="B21" s="218"/>
      <c r="C21" s="48" t="s">
        <v>15</v>
      </c>
      <c r="D21" s="3" t="s">
        <v>14</v>
      </c>
      <c r="E21" s="3">
        <v>10</v>
      </c>
      <c r="F21" s="92"/>
      <c r="G21" s="97">
        <v>0.18</v>
      </c>
      <c r="H21" s="88">
        <f t="shared" ref="H21:H36" si="18">F21*(100%+G21)</f>
        <v>0</v>
      </c>
      <c r="I21" s="88">
        <f t="shared" ref="I21:I36" si="19">E21*H21</f>
        <v>0</v>
      </c>
      <c r="J21" s="3">
        <v>10</v>
      </c>
      <c r="K21" s="92"/>
      <c r="L21" s="97">
        <v>0.18</v>
      </c>
      <c r="M21" s="88">
        <f t="shared" ref="M21:M36" si="20">K21*(100%+L21)</f>
        <v>0</v>
      </c>
      <c r="N21" s="88">
        <f t="shared" ref="N21:N36" si="21">J21*M21</f>
        <v>0</v>
      </c>
      <c r="O21" s="3">
        <v>10</v>
      </c>
      <c r="P21" s="92"/>
      <c r="Q21" s="97">
        <v>0.18</v>
      </c>
      <c r="R21" s="88">
        <f t="shared" ref="R21:R36" si="22">P21*(100%+Q21)</f>
        <v>0</v>
      </c>
      <c r="S21" s="88">
        <f t="shared" ref="S21:S36" si="23">O21*R21</f>
        <v>0</v>
      </c>
    </row>
    <row r="22" spans="1:19" ht="32.25" customHeight="1">
      <c r="A22" s="218"/>
      <c r="B22" s="218"/>
      <c r="C22" s="48" t="s">
        <v>16</v>
      </c>
      <c r="D22" s="3" t="s">
        <v>14</v>
      </c>
      <c r="E22" s="3">
        <v>10</v>
      </c>
      <c r="F22" s="92"/>
      <c r="G22" s="97">
        <v>0.18</v>
      </c>
      <c r="H22" s="88">
        <f t="shared" si="18"/>
        <v>0</v>
      </c>
      <c r="I22" s="88">
        <f t="shared" si="19"/>
        <v>0</v>
      </c>
      <c r="J22" s="3">
        <v>10</v>
      </c>
      <c r="K22" s="92"/>
      <c r="L22" s="97">
        <v>0.18</v>
      </c>
      <c r="M22" s="88">
        <f t="shared" si="20"/>
        <v>0</v>
      </c>
      <c r="N22" s="88">
        <f t="shared" si="21"/>
        <v>0</v>
      </c>
      <c r="O22" s="3">
        <v>10</v>
      </c>
      <c r="P22" s="92"/>
      <c r="Q22" s="97">
        <v>0.18</v>
      </c>
      <c r="R22" s="88">
        <f t="shared" si="22"/>
        <v>0</v>
      </c>
      <c r="S22" s="88">
        <f t="shared" si="23"/>
        <v>0</v>
      </c>
    </row>
    <row r="23" spans="1:19" ht="32.25" customHeight="1">
      <c r="A23" s="218"/>
      <c r="B23" s="218"/>
      <c r="C23" s="48" t="s">
        <v>17</v>
      </c>
      <c r="D23" s="3" t="s">
        <v>14</v>
      </c>
      <c r="E23" s="3">
        <v>8</v>
      </c>
      <c r="F23" s="92"/>
      <c r="G23" s="97">
        <v>0.18</v>
      </c>
      <c r="H23" s="88">
        <f t="shared" si="18"/>
        <v>0</v>
      </c>
      <c r="I23" s="88">
        <f t="shared" si="19"/>
        <v>0</v>
      </c>
      <c r="J23" s="3">
        <v>8</v>
      </c>
      <c r="K23" s="92"/>
      <c r="L23" s="97">
        <v>0.18</v>
      </c>
      <c r="M23" s="88">
        <f t="shared" si="20"/>
        <v>0</v>
      </c>
      <c r="N23" s="88">
        <f t="shared" si="21"/>
        <v>0</v>
      </c>
      <c r="O23" s="3">
        <v>8</v>
      </c>
      <c r="P23" s="92"/>
      <c r="Q23" s="97">
        <v>0.18</v>
      </c>
      <c r="R23" s="88">
        <f t="shared" si="22"/>
        <v>0</v>
      </c>
      <c r="S23" s="88">
        <f t="shared" si="23"/>
        <v>0</v>
      </c>
    </row>
    <row r="24" spans="1:19" ht="32.25" customHeight="1">
      <c r="A24" s="218"/>
      <c r="B24" s="218"/>
      <c r="C24" s="48" t="s">
        <v>123</v>
      </c>
      <c r="D24" s="3" t="s">
        <v>14</v>
      </c>
      <c r="E24" s="3">
        <v>2</v>
      </c>
      <c r="F24" s="92"/>
      <c r="G24" s="97">
        <v>0.18</v>
      </c>
      <c r="H24" s="88">
        <f t="shared" si="18"/>
        <v>0</v>
      </c>
      <c r="I24" s="88">
        <f t="shared" si="19"/>
        <v>0</v>
      </c>
      <c r="J24" s="3">
        <v>2</v>
      </c>
      <c r="K24" s="92"/>
      <c r="L24" s="97">
        <v>0.18</v>
      </c>
      <c r="M24" s="88">
        <f t="shared" si="20"/>
        <v>0</v>
      </c>
      <c r="N24" s="88">
        <f t="shared" si="21"/>
        <v>0</v>
      </c>
      <c r="O24" s="3">
        <v>2</v>
      </c>
      <c r="P24" s="92"/>
      <c r="Q24" s="97">
        <v>0.18</v>
      </c>
      <c r="R24" s="88">
        <f t="shared" si="22"/>
        <v>0</v>
      </c>
      <c r="S24" s="88">
        <f t="shared" si="23"/>
        <v>0</v>
      </c>
    </row>
    <row r="25" spans="1:19" ht="32.25" customHeight="1">
      <c r="A25" s="218"/>
      <c r="B25" s="218"/>
      <c r="C25" s="48" t="s">
        <v>19</v>
      </c>
      <c r="D25" s="3" t="s">
        <v>14</v>
      </c>
      <c r="E25" s="3">
        <v>2</v>
      </c>
      <c r="F25" s="92"/>
      <c r="G25" s="97">
        <v>0.18</v>
      </c>
      <c r="H25" s="88">
        <f t="shared" si="18"/>
        <v>0</v>
      </c>
      <c r="I25" s="88">
        <f t="shared" si="19"/>
        <v>0</v>
      </c>
      <c r="J25" s="3">
        <v>2</v>
      </c>
      <c r="K25" s="92"/>
      <c r="L25" s="97">
        <v>0.18</v>
      </c>
      <c r="M25" s="88">
        <f t="shared" si="20"/>
        <v>0</v>
      </c>
      <c r="N25" s="88">
        <f t="shared" si="21"/>
        <v>0</v>
      </c>
      <c r="O25" s="3">
        <v>2</v>
      </c>
      <c r="P25" s="92"/>
      <c r="Q25" s="97">
        <v>0.18</v>
      </c>
      <c r="R25" s="88">
        <f t="shared" si="22"/>
        <v>0</v>
      </c>
      <c r="S25" s="88">
        <f t="shared" si="23"/>
        <v>0</v>
      </c>
    </row>
    <row r="26" spans="1:19" ht="32.25" customHeight="1">
      <c r="A26" s="218"/>
      <c r="B26" s="218"/>
      <c r="C26" s="48" t="s">
        <v>36</v>
      </c>
      <c r="D26" s="3" t="s">
        <v>14</v>
      </c>
      <c r="E26" s="3">
        <v>2</v>
      </c>
      <c r="F26" s="92"/>
      <c r="G26" s="97">
        <v>0.18</v>
      </c>
      <c r="H26" s="88">
        <f t="shared" si="18"/>
        <v>0</v>
      </c>
      <c r="I26" s="88">
        <f t="shared" si="19"/>
        <v>0</v>
      </c>
      <c r="J26" s="3">
        <v>2</v>
      </c>
      <c r="K26" s="92"/>
      <c r="L26" s="97">
        <v>0.18</v>
      </c>
      <c r="M26" s="88">
        <f t="shared" si="20"/>
        <v>0</v>
      </c>
      <c r="N26" s="88">
        <f t="shared" si="21"/>
        <v>0</v>
      </c>
      <c r="O26" s="3">
        <v>2</v>
      </c>
      <c r="P26" s="92"/>
      <c r="Q26" s="97">
        <v>0.18</v>
      </c>
      <c r="R26" s="88">
        <f t="shared" si="22"/>
        <v>0</v>
      </c>
      <c r="S26" s="88">
        <f t="shared" si="23"/>
        <v>0</v>
      </c>
    </row>
    <row r="27" spans="1:19" ht="32.25" customHeight="1">
      <c r="A27" s="218"/>
      <c r="B27" s="218"/>
      <c r="C27" s="48" t="s">
        <v>20</v>
      </c>
      <c r="D27" s="3" t="s">
        <v>14</v>
      </c>
      <c r="E27" s="3">
        <v>2</v>
      </c>
      <c r="F27" s="92"/>
      <c r="G27" s="97">
        <v>0.18</v>
      </c>
      <c r="H27" s="88">
        <f t="shared" si="18"/>
        <v>0</v>
      </c>
      <c r="I27" s="88">
        <f t="shared" si="19"/>
        <v>0</v>
      </c>
      <c r="J27" s="3">
        <v>2</v>
      </c>
      <c r="K27" s="92"/>
      <c r="L27" s="97">
        <v>0.18</v>
      </c>
      <c r="M27" s="88">
        <f t="shared" si="20"/>
        <v>0</v>
      </c>
      <c r="N27" s="88">
        <f t="shared" si="21"/>
        <v>0</v>
      </c>
      <c r="O27" s="3">
        <v>2</v>
      </c>
      <c r="P27" s="92"/>
      <c r="Q27" s="97">
        <v>0.18</v>
      </c>
      <c r="R27" s="88">
        <f t="shared" si="22"/>
        <v>0</v>
      </c>
      <c r="S27" s="88">
        <f t="shared" si="23"/>
        <v>0</v>
      </c>
    </row>
    <row r="28" spans="1:19" ht="32.25" customHeight="1">
      <c r="A28" s="218"/>
      <c r="B28" s="218"/>
      <c r="C28" s="48" t="s">
        <v>21</v>
      </c>
      <c r="D28" s="3" t="s">
        <v>22</v>
      </c>
      <c r="E28" s="3">
        <v>40</v>
      </c>
      <c r="F28" s="92"/>
      <c r="G28" s="97">
        <v>0.18</v>
      </c>
      <c r="H28" s="88">
        <f t="shared" si="18"/>
        <v>0</v>
      </c>
      <c r="I28" s="88">
        <f t="shared" si="19"/>
        <v>0</v>
      </c>
      <c r="J28" s="3">
        <v>40</v>
      </c>
      <c r="K28" s="92"/>
      <c r="L28" s="97">
        <v>0.18</v>
      </c>
      <c r="M28" s="88">
        <f t="shared" si="20"/>
        <v>0</v>
      </c>
      <c r="N28" s="88">
        <f t="shared" si="21"/>
        <v>0</v>
      </c>
      <c r="O28" s="3">
        <v>40</v>
      </c>
      <c r="P28" s="92"/>
      <c r="Q28" s="97">
        <v>0.18</v>
      </c>
      <c r="R28" s="88">
        <f t="shared" si="22"/>
        <v>0</v>
      </c>
      <c r="S28" s="88">
        <f t="shared" si="23"/>
        <v>0</v>
      </c>
    </row>
    <row r="29" spans="1:19" ht="32.25" customHeight="1">
      <c r="A29" s="218"/>
      <c r="B29" s="218"/>
      <c r="C29" s="46" t="s">
        <v>48</v>
      </c>
      <c r="D29" s="3" t="s">
        <v>49</v>
      </c>
      <c r="E29" s="3">
        <v>1</v>
      </c>
      <c r="F29" s="92"/>
      <c r="G29" s="97">
        <v>0.18</v>
      </c>
      <c r="H29" s="88">
        <f t="shared" si="18"/>
        <v>0</v>
      </c>
      <c r="I29" s="88">
        <f t="shared" si="19"/>
        <v>0</v>
      </c>
      <c r="J29" s="3">
        <v>1</v>
      </c>
      <c r="K29" s="92"/>
      <c r="L29" s="97">
        <v>0.18</v>
      </c>
      <c r="M29" s="88">
        <f t="shared" si="20"/>
        <v>0</v>
      </c>
      <c r="N29" s="88">
        <f t="shared" si="21"/>
        <v>0</v>
      </c>
      <c r="O29" s="3">
        <v>1</v>
      </c>
      <c r="P29" s="92"/>
      <c r="Q29" s="97">
        <v>0.18</v>
      </c>
      <c r="R29" s="88">
        <f t="shared" si="22"/>
        <v>0</v>
      </c>
      <c r="S29" s="88">
        <f t="shared" si="23"/>
        <v>0</v>
      </c>
    </row>
    <row r="30" spans="1:19" ht="32.25" customHeight="1">
      <c r="A30" s="218"/>
      <c r="B30" s="218"/>
      <c r="C30" s="48" t="s">
        <v>124</v>
      </c>
      <c r="D30" s="3" t="s">
        <v>50</v>
      </c>
      <c r="E30" s="3">
        <v>20</v>
      </c>
      <c r="F30" s="92"/>
      <c r="G30" s="97">
        <v>0.18</v>
      </c>
      <c r="H30" s="88">
        <f t="shared" si="18"/>
        <v>0</v>
      </c>
      <c r="I30" s="88">
        <f t="shared" si="19"/>
        <v>0</v>
      </c>
      <c r="J30" s="3">
        <v>20</v>
      </c>
      <c r="K30" s="92"/>
      <c r="L30" s="97">
        <v>0.18</v>
      </c>
      <c r="M30" s="88">
        <f t="shared" si="20"/>
        <v>0</v>
      </c>
      <c r="N30" s="88">
        <f t="shared" si="21"/>
        <v>0</v>
      </c>
      <c r="O30" s="3">
        <v>20</v>
      </c>
      <c r="P30" s="92"/>
      <c r="Q30" s="97">
        <v>0.18</v>
      </c>
      <c r="R30" s="88">
        <f t="shared" si="22"/>
        <v>0</v>
      </c>
      <c r="S30" s="88">
        <f t="shared" si="23"/>
        <v>0</v>
      </c>
    </row>
    <row r="31" spans="1:19" ht="32.25" customHeight="1">
      <c r="A31" s="218"/>
      <c r="B31" s="218"/>
      <c r="C31" s="46" t="s">
        <v>52</v>
      </c>
      <c r="D31" s="3" t="s">
        <v>14</v>
      </c>
      <c r="E31" s="137">
        <v>1</v>
      </c>
      <c r="F31" s="92"/>
      <c r="G31" s="97">
        <v>0.18</v>
      </c>
      <c r="H31" s="88">
        <f t="shared" si="18"/>
        <v>0</v>
      </c>
      <c r="I31" s="88">
        <f t="shared" si="19"/>
        <v>0</v>
      </c>
      <c r="J31" s="137">
        <v>1</v>
      </c>
      <c r="K31" s="92"/>
      <c r="L31" s="97">
        <v>0.18</v>
      </c>
      <c r="M31" s="88">
        <f t="shared" si="20"/>
        <v>0</v>
      </c>
      <c r="N31" s="88">
        <f t="shared" si="21"/>
        <v>0</v>
      </c>
      <c r="O31" s="137">
        <v>1</v>
      </c>
      <c r="P31" s="92"/>
      <c r="Q31" s="97">
        <v>0.18</v>
      </c>
      <c r="R31" s="88">
        <f t="shared" si="22"/>
        <v>0</v>
      </c>
      <c r="S31" s="88">
        <f t="shared" si="23"/>
        <v>0</v>
      </c>
    </row>
    <row r="32" spans="1:19" ht="32.25" customHeight="1">
      <c r="A32" s="218"/>
      <c r="B32" s="218"/>
      <c r="C32" s="48" t="s">
        <v>161</v>
      </c>
      <c r="D32" s="3" t="s">
        <v>159</v>
      </c>
      <c r="E32" s="3">
        <v>5</v>
      </c>
      <c r="F32" s="92"/>
      <c r="G32" s="97">
        <v>0.18</v>
      </c>
      <c r="H32" s="88">
        <f t="shared" si="18"/>
        <v>0</v>
      </c>
      <c r="I32" s="88">
        <f t="shared" si="19"/>
        <v>0</v>
      </c>
      <c r="J32" s="74">
        <v>5</v>
      </c>
      <c r="K32" s="92"/>
      <c r="L32" s="97">
        <v>0.18</v>
      </c>
      <c r="M32" s="88">
        <f t="shared" si="20"/>
        <v>0</v>
      </c>
      <c r="N32" s="88">
        <f t="shared" si="21"/>
        <v>0</v>
      </c>
      <c r="O32" s="74">
        <v>5</v>
      </c>
      <c r="P32" s="92"/>
      <c r="Q32" s="97">
        <v>0.18</v>
      </c>
      <c r="R32" s="88">
        <f t="shared" si="22"/>
        <v>0</v>
      </c>
      <c r="S32" s="88">
        <f t="shared" si="23"/>
        <v>0</v>
      </c>
    </row>
    <row r="33" spans="1:19" ht="32.25" customHeight="1">
      <c r="A33" s="218"/>
      <c r="B33" s="218"/>
      <c r="C33" s="46" t="s">
        <v>162</v>
      </c>
      <c r="D33" s="3" t="s">
        <v>8</v>
      </c>
      <c r="E33" s="3">
        <v>15</v>
      </c>
      <c r="F33" s="92"/>
      <c r="G33" s="97">
        <v>0.18</v>
      </c>
      <c r="H33" s="88">
        <f t="shared" si="18"/>
        <v>0</v>
      </c>
      <c r="I33" s="88">
        <f t="shared" si="19"/>
        <v>0</v>
      </c>
      <c r="J33" s="74">
        <v>15</v>
      </c>
      <c r="K33" s="92"/>
      <c r="L33" s="97">
        <v>0.18</v>
      </c>
      <c r="M33" s="88">
        <f t="shared" si="20"/>
        <v>0</v>
      </c>
      <c r="N33" s="88">
        <f t="shared" si="21"/>
        <v>0</v>
      </c>
      <c r="O33" s="74">
        <v>15</v>
      </c>
      <c r="P33" s="92"/>
      <c r="Q33" s="97">
        <v>0.18</v>
      </c>
      <c r="R33" s="88">
        <f t="shared" si="22"/>
        <v>0</v>
      </c>
      <c r="S33" s="88">
        <f t="shared" si="23"/>
        <v>0</v>
      </c>
    </row>
    <row r="34" spans="1:19" ht="30" customHeight="1">
      <c r="A34" s="218"/>
      <c r="B34" s="218"/>
      <c r="C34" s="42" t="s">
        <v>25</v>
      </c>
      <c r="D34" s="32" t="s">
        <v>42</v>
      </c>
      <c r="E34" s="94">
        <v>1</v>
      </c>
      <c r="F34" s="130"/>
      <c r="G34" s="121">
        <v>0.18</v>
      </c>
      <c r="H34" s="129">
        <f t="shared" si="18"/>
        <v>0</v>
      </c>
      <c r="I34" s="129">
        <f t="shared" si="19"/>
        <v>0</v>
      </c>
      <c r="J34" s="94">
        <v>1</v>
      </c>
      <c r="K34" s="130"/>
      <c r="L34" s="121">
        <v>0.18</v>
      </c>
      <c r="M34" s="129">
        <f t="shared" si="20"/>
        <v>0</v>
      </c>
      <c r="N34" s="129">
        <f t="shared" si="21"/>
        <v>0</v>
      </c>
      <c r="O34" s="94">
        <v>1</v>
      </c>
      <c r="P34" s="95"/>
      <c r="Q34" s="97">
        <v>0.18</v>
      </c>
      <c r="R34" s="88">
        <f t="shared" si="22"/>
        <v>0</v>
      </c>
      <c r="S34" s="88">
        <f t="shared" si="23"/>
        <v>0</v>
      </c>
    </row>
    <row r="35" spans="1:19" ht="30" customHeight="1">
      <c r="A35" s="218"/>
      <c r="B35" s="218"/>
      <c r="C35" s="42" t="s">
        <v>27</v>
      </c>
      <c r="D35" s="32" t="s">
        <v>42</v>
      </c>
      <c r="E35" s="94">
        <v>1</v>
      </c>
      <c r="F35" s="130"/>
      <c r="G35" s="121">
        <v>0.18</v>
      </c>
      <c r="H35" s="129">
        <f t="shared" si="18"/>
        <v>0</v>
      </c>
      <c r="I35" s="129">
        <f t="shared" si="19"/>
        <v>0</v>
      </c>
      <c r="J35" s="94">
        <v>1</v>
      </c>
      <c r="K35" s="130"/>
      <c r="L35" s="121">
        <v>0.18</v>
      </c>
      <c r="M35" s="129">
        <f t="shared" si="20"/>
        <v>0</v>
      </c>
      <c r="N35" s="129">
        <f t="shared" si="21"/>
        <v>0</v>
      </c>
      <c r="O35" s="94">
        <v>1</v>
      </c>
      <c r="P35" s="95"/>
      <c r="Q35" s="97">
        <v>0.18</v>
      </c>
      <c r="R35" s="88">
        <f t="shared" si="22"/>
        <v>0</v>
      </c>
      <c r="S35" s="88">
        <f t="shared" si="23"/>
        <v>0</v>
      </c>
    </row>
    <row r="36" spans="1:19" ht="30" customHeight="1">
      <c r="A36" s="218"/>
      <c r="B36" s="218"/>
      <c r="C36" s="42" t="s">
        <v>28</v>
      </c>
      <c r="D36" s="32" t="s">
        <v>42</v>
      </c>
      <c r="E36" s="94">
        <v>1</v>
      </c>
      <c r="F36" s="130"/>
      <c r="G36" s="121">
        <v>0.18</v>
      </c>
      <c r="H36" s="129">
        <f t="shared" si="18"/>
        <v>0</v>
      </c>
      <c r="I36" s="129">
        <f t="shared" si="19"/>
        <v>0</v>
      </c>
      <c r="J36" s="94">
        <v>1</v>
      </c>
      <c r="K36" s="130"/>
      <c r="L36" s="121">
        <v>0.18</v>
      </c>
      <c r="M36" s="129">
        <f t="shared" si="20"/>
        <v>0</v>
      </c>
      <c r="N36" s="129">
        <f t="shared" si="21"/>
        <v>0</v>
      </c>
      <c r="O36" s="94">
        <v>1</v>
      </c>
      <c r="P36" s="95"/>
      <c r="Q36" s="97">
        <v>0.18</v>
      </c>
      <c r="R36" s="88">
        <f t="shared" si="22"/>
        <v>0</v>
      </c>
      <c r="S36" s="88">
        <f t="shared" si="23"/>
        <v>0</v>
      </c>
    </row>
    <row r="37" spans="1:19" ht="32.25" customHeight="1">
      <c r="A37" s="218"/>
      <c r="B37" s="218"/>
      <c r="C37" s="48" t="s">
        <v>18</v>
      </c>
      <c r="D37" s="3" t="s">
        <v>14</v>
      </c>
      <c r="E37" s="3">
        <v>10</v>
      </c>
      <c r="F37" s="92"/>
      <c r="G37" s="97">
        <v>0.05</v>
      </c>
      <c r="H37" s="88">
        <f t="shared" ref="H37:H42" si="24">F37*(100%+G37)</f>
        <v>0</v>
      </c>
      <c r="I37" s="88">
        <f t="shared" ref="I37:I42" si="25">E37*H37</f>
        <v>0</v>
      </c>
      <c r="J37" s="3">
        <v>10</v>
      </c>
      <c r="K37" s="92"/>
      <c r="L37" s="97">
        <v>0.05</v>
      </c>
      <c r="M37" s="88">
        <f t="shared" ref="M37:M42" si="26">K37*(100%+L37)</f>
        <v>0</v>
      </c>
      <c r="N37" s="88">
        <f t="shared" ref="N37:N42" si="27">J37*M37</f>
        <v>0</v>
      </c>
      <c r="O37" s="3">
        <v>10</v>
      </c>
      <c r="P37" s="92"/>
      <c r="Q37" s="97">
        <v>0.05</v>
      </c>
      <c r="R37" s="88">
        <f t="shared" ref="R37:R42" si="28">P37*(100%+Q37)</f>
        <v>0</v>
      </c>
      <c r="S37" s="88">
        <f t="shared" ref="S37:S42" si="29">O37*R37</f>
        <v>0</v>
      </c>
    </row>
    <row r="38" spans="1:19" ht="32.25" customHeight="1">
      <c r="A38" s="218"/>
      <c r="B38" s="218"/>
      <c r="C38" s="46" t="s">
        <v>167</v>
      </c>
      <c r="D38" s="3" t="s">
        <v>4</v>
      </c>
      <c r="E38" s="3">
        <v>3</v>
      </c>
      <c r="F38" s="92"/>
      <c r="G38" s="97">
        <v>0.05</v>
      </c>
      <c r="H38" s="88">
        <f t="shared" si="24"/>
        <v>0</v>
      </c>
      <c r="I38" s="88">
        <f t="shared" si="25"/>
        <v>0</v>
      </c>
      <c r="J38" s="3">
        <v>3</v>
      </c>
      <c r="K38" s="92"/>
      <c r="L38" s="97">
        <v>0.05</v>
      </c>
      <c r="M38" s="88">
        <f t="shared" si="26"/>
        <v>0</v>
      </c>
      <c r="N38" s="88">
        <f t="shared" si="27"/>
        <v>0</v>
      </c>
      <c r="O38" s="3">
        <v>3</v>
      </c>
      <c r="P38" s="92"/>
      <c r="Q38" s="97">
        <v>0.05</v>
      </c>
      <c r="R38" s="88">
        <f t="shared" si="28"/>
        <v>0</v>
      </c>
      <c r="S38" s="88">
        <f t="shared" si="29"/>
        <v>0</v>
      </c>
    </row>
    <row r="39" spans="1:19" ht="32.25" customHeight="1">
      <c r="A39" s="218"/>
      <c r="B39" s="218"/>
      <c r="C39" s="46" t="s">
        <v>69</v>
      </c>
      <c r="D39" s="3" t="s">
        <v>4</v>
      </c>
      <c r="E39" s="3">
        <v>3</v>
      </c>
      <c r="F39" s="92"/>
      <c r="G39" s="97">
        <v>0.05</v>
      </c>
      <c r="H39" s="88">
        <f t="shared" si="24"/>
        <v>0</v>
      </c>
      <c r="I39" s="88">
        <f t="shared" si="25"/>
        <v>0</v>
      </c>
      <c r="J39" s="3">
        <v>3</v>
      </c>
      <c r="K39" s="92"/>
      <c r="L39" s="97">
        <v>0.05</v>
      </c>
      <c r="M39" s="88">
        <f t="shared" si="26"/>
        <v>0</v>
      </c>
      <c r="N39" s="88">
        <f t="shared" si="27"/>
        <v>0</v>
      </c>
      <c r="O39" s="3">
        <v>3</v>
      </c>
      <c r="P39" s="92"/>
      <c r="Q39" s="97">
        <v>0.05</v>
      </c>
      <c r="R39" s="88">
        <f t="shared" si="28"/>
        <v>0</v>
      </c>
      <c r="S39" s="88">
        <f t="shared" si="29"/>
        <v>0</v>
      </c>
    </row>
    <row r="40" spans="1:19" ht="32.25" customHeight="1">
      <c r="A40" s="218"/>
      <c r="B40" s="218"/>
      <c r="C40" s="46" t="s">
        <v>71</v>
      </c>
      <c r="D40" s="3" t="s">
        <v>4</v>
      </c>
      <c r="E40" s="3">
        <v>2</v>
      </c>
      <c r="F40" s="92"/>
      <c r="G40" s="97">
        <v>0.05</v>
      </c>
      <c r="H40" s="88">
        <f t="shared" si="24"/>
        <v>0</v>
      </c>
      <c r="I40" s="88">
        <f t="shared" si="25"/>
        <v>0</v>
      </c>
      <c r="J40" s="3">
        <v>2</v>
      </c>
      <c r="K40" s="92"/>
      <c r="L40" s="97">
        <v>0.05</v>
      </c>
      <c r="M40" s="88">
        <f t="shared" si="26"/>
        <v>0</v>
      </c>
      <c r="N40" s="88">
        <f t="shared" si="27"/>
        <v>0</v>
      </c>
      <c r="O40" s="3">
        <v>2</v>
      </c>
      <c r="P40" s="92"/>
      <c r="Q40" s="97">
        <v>0.05</v>
      </c>
      <c r="R40" s="88">
        <f t="shared" si="28"/>
        <v>0</v>
      </c>
      <c r="S40" s="88">
        <f t="shared" si="29"/>
        <v>0</v>
      </c>
    </row>
    <row r="41" spans="1:19" ht="32.25" customHeight="1">
      <c r="A41" s="218"/>
      <c r="B41" s="218"/>
      <c r="C41" s="46" t="s">
        <v>72</v>
      </c>
      <c r="D41" s="3" t="s">
        <v>4</v>
      </c>
      <c r="E41" s="3">
        <v>2</v>
      </c>
      <c r="F41" s="92"/>
      <c r="G41" s="97">
        <v>0.05</v>
      </c>
      <c r="H41" s="88">
        <f t="shared" si="24"/>
        <v>0</v>
      </c>
      <c r="I41" s="88">
        <f t="shared" si="25"/>
        <v>0</v>
      </c>
      <c r="J41" s="3">
        <v>2</v>
      </c>
      <c r="K41" s="92"/>
      <c r="L41" s="97">
        <v>0.05</v>
      </c>
      <c r="M41" s="88">
        <f t="shared" si="26"/>
        <v>0</v>
      </c>
      <c r="N41" s="88">
        <f t="shared" si="27"/>
        <v>0</v>
      </c>
      <c r="O41" s="3">
        <v>2</v>
      </c>
      <c r="P41" s="92"/>
      <c r="Q41" s="97">
        <v>0.05</v>
      </c>
      <c r="R41" s="88">
        <f t="shared" si="28"/>
        <v>0</v>
      </c>
      <c r="S41" s="88">
        <f t="shared" si="29"/>
        <v>0</v>
      </c>
    </row>
    <row r="42" spans="1:19" ht="32.25" customHeight="1">
      <c r="A42" s="218"/>
      <c r="B42" s="218"/>
      <c r="C42" s="46" t="s">
        <v>23</v>
      </c>
      <c r="D42" s="3" t="s">
        <v>22</v>
      </c>
      <c r="E42" s="3">
        <v>500</v>
      </c>
      <c r="F42" s="92"/>
      <c r="G42" s="97">
        <v>0.05</v>
      </c>
      <c r="H42" s="88">
        <f t="shared" si="24"/>
        <v>0</v>
      </c>
      <c r="I42" s="88">
        <f t="shared" si="25"/>
        <v>0</v>
      </c>
      <c r="J42" s="3">
        <v>500</v>
      </c>
      <c r="K42" s="92"/>
      <c r="L42" s="97">
        <v>0.05</v>
      </c>
      <c r="M42" s="88">
        <f t="shared" si="26"/>
        <v>0</v>
      </c>
      <c r="N42" s="88">
        <f t="shared" si="27"/>
        <v>0</v>
      </c>
      <c r="O42" s="3">
        <v>500</v>
      </c>
      <c r="P42" s="92"/>
      <c r="Q42" s="97">
        <v>0.05</v>
      </c>
      <c r="R42" s="88">
        <f t="shared" si="28"/>
        <v>0</v>
      </c>
      <c r="S42" s="88">
        <f t="shared" si="29"/>
        <v>0</v>
      </c>
    </row>
    <row r="43" spans="1:19" ht="32.25" customHeight="1">
      <c r="A43" s="218"/>
      <c r="B43" s="220"/>
      <c r="C43" s="58" t="s">
        <v>65</v>
      </c>
      <c r="D43" s="59"/>
      <c r="E43" s="200">
        <f>SUM(I9:I42)</f>
        <v>0</v>
      </c>
      <c r="F43" s="201"/>
      <c r="G43" s="201"/>
      <c r="H43" s="201"/>
      <c r="I43" s="202"/>
      <c r="J43" s="200">
        <f>SUM(N9:N42)</f>
        <v>0</v>
      </c>
      <c r="K43" s="201"/>
      <c r="L43" s="201"/>
      <c r="M43" s="201"/>
      <c r="N43" s="202"/>
      <c r="O43" s="200">
        <f>SUM(S9:S42)</f>
        <v>0</v>
      </c>
      <c r="P43" s="201"/>
      <c r="Q43" s="201"/>
      <c r="R43" s="201"/>
      <c r="S43" s="202"/>
    </row>
    <row r="44" spans="1:19" s="7" customFormat="1" ht="30">
      <c r="A44" s="2" t="s">
        <v>1</v>
      </c>
      <c r="B44" s="2"/>
      <c r="C44" s="10" t="s">
        <v>53</v>
      </c>
      <c r="D44" s="54"/>
      <c r="E44" s="51" t="s">
        <v>33</v>
      </c>
      <c r="F44" s="52" t="s">
        <v>44</v>
      </c>
      <c r="G44" s="109" t="s">
        <v>45</v>
      </c>
      <c r="H44" s="78" t="s">
        <v>46</v>
      </c>
      <c r="I44" s="78" t="s">
        <v>47</v>
      </c>
      <c r="J44" s="51" t="s">
        <v>33</v>
      </c>
      <c r="K44" s="52" t="s">
        <v>44</v>
      </c>
      <c r="L44" s="78" t="s">
        <v>45</v>
      </c>
      <c r="M44" s="78" t="s">
        <v>46</v>
      </c>
      <c r="N44" s="78" t="s">
        <v>47</v>
      </c>
      <c r="O44" s="51" t="s">
        <v>33</v>
      </c>
      <c r="P44" s="52" t="s">
        <v>44</v>
      </c>
      <c r="Q44" s="78" t="s">
        <v>45</v>
      </c>
      <c r="R44" s="78" t="s">
        <v>46</v>
      </c>
      <c r="S44" s="78" t="s">
        <v>47</v>
      </c>
    </row>
    <row r="45" spans="1:19" s="7" customFormat="1" ht="15">
      <c r="A45" s="215">
        <v>1</v>
      </c>
      <c r="B45" s="219" t="s">
        <v>145</v>
      </c>
      <c r="C45" s="35" t="s">
        <v>3</v>
      </c>
      <c r="D45" s="9" t="s">
        <v>4</v>
      </c>
      <c r="E45" s="117">
        <v>12</v>
      </c>
      <c r="F45" s="105"/>
      <c r="G45" s="97">
        <v>0.18</v>
      </c>
      <c r="H45" s="105">
        <f>F45*(100%+G45)</f>
        <v>0</v>
      </c>
      <c r="I45" s="105">
        <f>E45*H45</f>
        <v>0</v>
      </c>
      <c r="J45" s="117">
        <v>12</v>
      </c>
      <c r="K45" s="105"/>
      <c r="L45" s="97">
        <v>0.18</v>
      </c>
      <c r="M45" s="105">
        <f>K45*(100%+L45)</f>
        <v>0</v>
      </c>
      <c r="N45" s="105">
        <f>J45*M45</f>
        <v>0</v>
      </c>
      <c r="O45" s="117">
        <v>12</v>
      </c>
      <c r="P45" s="105"/>
      <c r="Q45" s="97">
        <v>0.18</v>
      </c>
      <c r="R45" s="105">
        <f>P45*(100%+Q45)</f>
        <v>0</v>
      </c>
      <c r="S45" s="105">
        <f>O45*R45</f>
        <v>0</v>
      </c>
    </row>
    <row r="46" spans="1:19" s="7" customFormat="1" ht="15">
      <c r="A46" s="215"/>
      <c r="B46" s="218"/>
      <c r="C46" s="35" t="s">
        <v>5</v>
      </c>
      <c r="D46" s="9" t="s">
        <v>4</v>
      </c>
      <c r="E46" s="117">
        <v>12</v>
      </c>
      <c r="F46" s="105"/>
      <c r="G46" s="97">
        <v>0.18</v>
      </c>
      <c r="H46" s="105">
        <f t="shared" ref="H46:H48" si="30">F46*(100%+G46)</f>
        <v>0</v>
      </c>
      <c r="I46" s="105">
        <f t="shared" ref="I46:I48" si="31">E46*H46</f>
        <v>0</v>
      </c>
      <c r="J46" s="117">
        <v>12</v>
      </c>
      <c r="K46" s="105"/>
      <c r="L46" s="97">
        <v>0.18</v>
      </c>
      <c r="M46" s="105">
        <f t="shared" ref="M46:M48" si="32">K46*(100%+L46)</f>
        <v>0</v>
      </c>
      <c r="N46" s="105">
        <f t="shared" ref="N46:N48" si="33">J46*M46</f>
        <v>0</v>
      </c>
      <c r="O46" s="117">
        <v>12</v>
      </c>
      <c r="P46" s="105"/>
      <c r="Q46" s="97">
        <v>0.18</v>
      </c>
      <c r="R46" s="105">
        <f t="shared" ref="R46:R48" si="34">P46*(100%+Q46)</f>
        <v>0</v>
      </c>
      <c r="S46" s="105">
        <f t="shared" ref="S46:S48" si="35">O46*R46</f>
        <v>0</v>
      </c>
    </row>
    <row r="47" spans="1:19" s="7" customFormat="1" ht="15">
      <c r="A47" s="215"/>
      <c r="B47" s="218"/>
      <c r="C47" s="35" t="s">
        <v>70</v>
      </c>
      <c r="D47" s="13" t="s">
        <v>4</v>
      </c>
      <c r="E47" s="117">
        <v>36</v>
      </c>
      <c r="F47" s="105"/>
      <c r="G47" s="97">
        <v>0.05</v>
      </c>
      <c r="H47" s="105">
        <f t="shared" si="30"/>
        <v>0</v>
      </c>
      <c r="I47" s="105">
        <f t="shared" si="31"/>
        <v>0</v>
      </c>
      <c r="J47" s="117">
        <v>36</v>
      </c>
      <c r="K47" s="105"/>
      <c r="L47" s="97">
        <v>0.05</v>
      </c>
      <c r="M47" s="105">
        <f t="shared" si="32"/>
        <v>0</v>
      </c>
      <c r="N47" s="105">
        <f t="shared" si="33"/>
        <v>0</v>
      </c>
      <c r="O47" s="117">
        <v>36</v>
      </c>
      <c r="P47" s="105"/>
      <c r="Q47" s="97">
        <v>0.05</v>
      </c>
      <c r="R47" s="105">
        <f t="shared" si="34"/>
        <v>0</v>
      </c>
      <c r="S47" s="105">
        <f t="shared" si="35"/>
        <v>0</v>
      </c>
    </row>
    <row r="48" spans="1:19" s="7" customFormat="1" ht="15">
      <c r="A48" s="215"/>
      <c r="B48" s="218"/>
      <c r="C48" s="35" t="s">
        <v>238</v>
      </c>
      <c r="D48" s="15" t="s">
        <v>4</v>
      </c>
      <c r="E48" s="72">
        <v>1</v>
      </c>
      <c r="F48" s="105"/>
      <c r="G48" s="97">
        <v>0.05</v>
      </c>
      <c r="H48" s="105">
        <f t="shared" si="30"/>
        <v>0</v>
      </c>
      <c r="I48" s="105">
        <f t="shared" si="31"/>
        <v>0</v>
      </c>
      <c r="J48" s="72">
        <v>1</v>
      </c>
      <c r="K48" s="105"/>
      <c r="L48" s="97">
        <v>0.05</v>
      </c>
      <c r="M48" s="105">
        <f t="shared" si="32"/>
        <v>0</v>
      </c>
      <c r="N48" s="105">
        <f t="shared" si="33"/>
        <v>0</v>
      </c>
      <c r="O48" s="72">
        <v>1</v>
      </c>
      <c r="P48" s="105"/>
      <c r="Q48" s="97">
        <v>0.05</v>
      </c>
      <c r="R48" s="105">
        <f t="shared" si="34"/>
        <v>0</v>
      </c>
      <c r="S48" s="105">
        <f t="shared" si="35"/>
        <v>0</v>
      </c>
    </row>
    <row r="49" spans="1:19" s="7" customFormat="1" ht="15">
      <c r="A49" s="215"/>
      <c r="B49" s="218"/>
      <c r="C49" s="34" t="s">
        <v>63</v>
      </c>
      <c r="D49" s="57"/>
      <c r="E49" s="197">
        <f>SUM(I45:I48)</f>
        <v>0</v>
      </c>
      <c r="F49" s="198"/>
      <c r="G49" s="198"/>
      <c r="H49" s="198"/>
      <c r="I49" s="199"/>
      <c r="J49" s="197">
        <f>SUM(N45:N48)</f>
        <v>0</v>
      </c>
      <c r="K49" s="198"/>
      <c r="L49" s="198"/>
      <c r="M49" s="198"/>
      <c r="N49" s="199"/>
      <c r="O49" s="197">
        <f>SUM(S45:S48)</f>
        <v>0</v>
      </c>
      <c r="P49" s="198"/>
      <c r="Q49" s="198"/>
      <c r="R49" s="198"/>
      <c r="S49" s="199"/>
    </row>
    <row r="50" spans="1:19" ht="32.25" customHeight="1">
      <c r="A50" s="218">
        <v>2</v>
      </c>
      <c r="B50" s="218"/>
      <c r="C50" s="46" t="s">
        <v>6</v>
      </c>
      <c r="D50" s="3"/>
      <c r="E50" s="3"/>
      <c r="F50" s="92"/>
      <c r="G50" s="110"/>
      <c r="H50" s="89"/>
      <c r="I50" s="89"/>
      <c r="J50" s="3"/>
      <c r="K50" s="92"/>
      <c r="L50" s="110"/>
      <c r="M50" s="89"/>
      <c r="N50" s="89"/>
      <c r="O50" s="3"/>
      <c r="P50" s="92"/>
      <c r="Q50" s="110"/>
      <c r="R50" s="89"/>
      <c r="S50" s="89"/>
    </row>
    <row r="51" spans="1:19" ht="32.25" customHeight="1">
      <c r="A51" s="218"/>
      <c r="B51" s="218"/>
      <c r="C51" s="46" t="s">
        <v>7</v>
      </c>
      <c r="D51" s="3" t="s">
        <v>8</v>
      </c>
      <c r="E51" s="3">
        <v>5</v>
      </c>
      <c r="F51" s="92"/>
      <c r="G51" s="97">
        <v>0.18</v>
      </c>
      <c r="H51" s="88">
        <f t="shared" ref="H51:H53" si="36">F51*(100%+G51)</f>
        <v>0</v>
      </c>
      <c r="I51" s="88">
        <f t="shared" ref="I51:I53" si="37">E51*H51</f>
        <v>0</v>
      </c>
      <c r="J51" s="3">
        <v>5</v>
      </c>
      <c r="K51" s="92"/>
      <c r="L51" s="97">
        <v>0.18</v>
      </c>
      <c r="M51" s="88">
        <f t="shared" ref="M51:M53" si="38">K51*(100%+L51)</f>
        <v>0</v>
      </c>
      <c r="N51" s="88">
        <f t="shared" ref="N51:N53" si="39">J51*M51</f>
        <v>0</v>
      </c>
      <c r="O51" s="3">
        <v>5</v>
      </c>
      <c r="P51" s="92"/>
      <c r="Q51" s="97">
        <v>0.18</v>
      </c>
      <c r="R51" s="88">
        <f t="shared" ref="R51:R53" si="40">P51*(100%+Q51)</f>
        <v>0</v>
      </c>
      <c r="S51" s="88">
        <f t="shared" ref="S51:S53" si="41">O51*R51</f>
        <v>0</v>
      </c>
    </row>
    <row r="52" spans="1:19" ht="32.25" customHeight="1">
      <c r="A52" s="218"/>
      <c r="B52" s="218"/>
      <c r="C52" s="46" t="s">
        <v>9</v>
      </c>
      <c r="D52" s="3" t="s">
        <v>8</v>
      </c>
      <c r="E52" s="3">
        <v>5</v>
      </c>
      <c r="F52" s="92"/>
      <c r="G52" s="97">
        <v>0.18</v>
      </c>
      <c r="H52" s="88">
        <f t="shared" si="36"/>
        <v>0</v>
      </c>
      <c r="I52" s="88">
        <f t="shared" si="37"/>
        <v>0</v>
      </c>
      <c r="J52" s="3">
        <v>5</v>
      </c>
      <c r="K52" s="92"/>
      <c r="L52" s="97">
        <v>0.18</v>
      </c>
      <c r="M52" s="88">
        <f t="shared" si="38"/>
        <v>0</v>
      </c>
      <c r="N52" s="88">
        <f t="shared" si="39"/>
        <v>0</v>
      </c>
      <c r="O52" s="3">
        <v>5</v>
      </c>
      <c r="P52" s="92"/>
      <c r="Q52" s="97">
        <v>0.18</v>
      </c>
      <c r="R52" s="88">
        <f t="shared" si="40"/>
        <v>0</v>
      </c>
      <c r="S52" s="88">
        <f t="shared" si="41"/>
        <v>0</v>
      </c>
    </row>
    <row r="53" spans="1:19" ht="32.25" customHeight="1">
      <c r="A53" s="218"/>
      <c r="B53" s="218"/>
      <c r="C53" s="46" t="s">
        <v>35</v>
      </c>
      <c r="D53" s="3" t="s">
        <v>8</v>
      </c>
      <c r="E53" s="3">
        <v>12</v>
      </c>
      <c r="F53" s="92"/>
      <c r="G53" s="97">
        <v>0.18</v>
      </c>
      <c r="H53" s="88">
        <f t="shared" si="36"/>
        <v>0</v>
      </c>
      <c r="I53" s="88">
        <f t="shared" si="37"/>
        <v>0</v>
      </c>
      <c r="J53" s="3">
        <v>12</v>
      </c>
      <c r="K53" s="92"/>
      <c r="L53" s="97">
        <v>0.18</v>
      </c>
      <c r="M53" s="88">
        <f t="shared" si="38"/>
        <v>0</v>
      </c>
      <c r="N53" s="88">
        <f t="shared" si="39"/>
        <v>0</v>
      </c>
      <c r="O53" s="3">
        <v>12</v>
      </c>
      <c r="P53" s="92"/>
      <c r="Q53" s="97">
        <v>0.18</v>
      </c>
      <c r="R53" s="88">
        <f t="shared" si="40"/>
        <v>0</v>
      </c>
      <c r="S53" s="88">
        <f t="shared" si="41"/>
        <v>0</v>
      </c>
    </row>
    <row r="54" spans="1:19" ht="32.25" customHeight="1">
      <c r="A54" s="218"/>
      <c r="B54" s="218"/>
      <c r="C54" s="47" t="s">
        <v>10</v>
      </c>
      <c r="D54" s="3"/>
      <c r="E54" s="3"/>
      <c r="F54" s="92"/>
      <c r="G54" s="110"/>
      <c r="H54" s="89"/>
      <c r="I54" s="89"/>
      <c r="J54" s="3"/>
      <c r="K54" s="92"/>
      <c r="L54" s="110"/>
      <c r="M54" s="89"/>
      <c r="N54" s="89"/>
      <c r="O54" s="3"/>
      <c r="P54" s="92"/>
      <c r="Q54" s="110"/>
      <c r="R54" s="89"/>
      <c r="S54" s="89"/>
    </row>
    <row r="55" spans="1:19" ht="135" customHeight="1">
      <c r="A55" s="218"/>
      <c r="B55" s="218"/>
      <c r="C55" s="48" t="s">
        <v>116</v>
      </c>
      <c r="D55" s="3" t="s">
        <v>11</v>
      </c>
      <c r="E55" s="3">
        <v>25</v>
      </c>
      <c r="F55" s="92"/>
      <c r="G55" s="97">
        <v>0.18</v>
      </c>
      <c r="H55" s="88">
        <f>F55*(100%+G55)</f>
        <v>0</v>
      </c>
      <c r="I55" s="88">
        <f>E55*H55</f>
        <v>0</v>
      </c>
      <c r="J55" s="3">
        <v>25</v>
      </c>
      <c r="K55" s="92"/>
      <c r="L55" s="97">
        <v>0.18</v>
      </c>
      <c r="M55" s="88">
        <f>K55*(100%+L55)</f>
        <v>0</v>
      </c>
      <c r="N55" s="88">
        <f>J55*M55</f>
        <v>0</v>
      </c>
      <c r="O55" s="3">
        <v>25</v>
      </c>
      <c r="P55" s="92"/>
      <c r="Q55" s="97">
        <v>0.18</v>
      </c>
      <c r="R55" s="88">
        <f>P55*(100%+Q55)</f>
        <v>0</v>
      </c>
      <c r="S55" s="88">
        <f>O55*R55</f>
        <v>0</v>
      </c>
    </row>
    <row r="56" spans="1:19" ht="141.75" customHeight="1">
      <c r="A56" s="218"/>
      <c r="B56" s="218"/>
      <c r="C56" s="48" t="s">
        <v>119</v>
      </c>
      <c r="D56" s="3" t="s">
        <v>12</v>
      </c>
      <c r="E56" s="3">
        <v>200</v>
      </c>
      <c r="F56" s="92"/>
      <c r="G56" s="97">
        <v>0.18</v>
      </c>
      <c r="H56" s="88">
        <f>F56*(100%+G56)</f>
        <v>0</v>
      </c>
      <c r="I56" s="88">
        <f>E56*H56</f>
        <v>0</v>
      </c>
      <c r="J56" s="3">
        <v>200</v>
      </c>
      <c r="K56" s="92"/>
      <c r="L56" s="97">
        <v>0.18</v>
      </c>
      <c r="M56" s="88">
        <f>K56*(100%+L56)</f>
        <v>0</v>
      </c>
      <c r="N56" s="88">
        <f>J56*M56</f>
        <v>0</v>
      </c>
      <c r="O56" s="3">
        <v>200</v>
      </c>
      <c r="P56" s="92"/>
      <c r="Q56" s="97">
        <v>0.18</v>
      </c>
      <c r="R56" s="88">
        <f>P56*(100%+Q56)</f>
        <v>0</v>
      </c>
      <c r="S56" s="88">
        <f>O56*R56</f>
        <v>0</v>
      </c>
    </row>
    <row r="57" spans="1:19" ht="53.25" customHeight="1">
      <c r="A57" s="218"/>
      <c r="B57" s="218"/>
      <c r="C57" s="48" t="s">
        <v>118</v>
      </c>
      <c r="D57" s="3" t="s">
        <v>11</v>
      </c>
      <c r="E57" s="3">
        <v>40</v>
      </c>
      <c r="F57" s="92"/>
      <c r="G57" s="97">
        <v>0.18</v>
      </c>
      <c r="H57" s="88">
        <f t="shared" ref="H57:H59" si="42">F57*(100%+G57)</f>
        <v>0</v>
      </c>
      <c r="I57" s="88">
        <f t="shared" ref="I57:I59" si="43">E57*H57</f>
        <v>0</v>
      </c>
      <c r="J57" s="3">
        <v>40</v>
      </c>
      <c r="K57" s="92"/>
      <c r="L57" s="97">
        <v>0.18</v>
      </c>
      <c r="M57" s="88">
        <f t="shared" ref="M57:M59" si="44">K57*(100%+L57)</f>
        <v>0</v>
      </c>
      <c r="N57" s="88">
        <f t="shared" ref="N57:N59" si="45">J57*M57</f>
        <v>0</v>
      </c>
      <c r="O57" s="3">
        <v>40</v>
      </c>
      <c r="P57" s="92"/>
      <c r="Q57" s="97">
        <v>0.18</v>
      </c>
      <c r="R57" s="88">
        <f t="shared" ref="R57:R59" si="46">P57*(100%+Q57)</f>
        <v>0</v>
      </c>
      <c r="S57" s="88">
        <f t="shared" ref="S57:S59" si="47">O57*R57</f>
        <v>0</v>
      </c>
    </row>
    <row r="58" spans="1:19" ht="32.25" customHeight="1">
      <c r="A58" s="218"/>
      <c r="B58" s="218"/>
      <c r="C58" s="48" t="s">
        <v>117</v>
      </c>
      <c r="D58" s="3" t="s">
        <v>13</v>
      </c>
      <c r="E58" s="3">
        <v>300</v>
      </c>
      <c r="F58" s="92"/>
      <c r="G58" s="97">
        <v>0.18</v>
      </c>
      <c r="H58" s="88">
        <f t="shared" si="42"/>
        <v>0</v>
      </c>
      <c r="I58" s="88">
        <f t="shared" si="43"/>
        <v>0</v>
      </c>
      <c r="J58" s="3">
        <v>300</v>
      </c>
      <c r="K58" s="92"/>
      <c r="L58" s="97">
        <v>0.18</v>
      </c>
      <c r="M58" s="88">
        <f t="shared" si="44"/>
        <v>0</v>
      </c>
      <c r="N58" s="88">
        <f t="shared" si="45"/>
        <v>0</v>
      </c>
      <c r="O58" s="3">
        <v>300</v>
      </c>
      <c r="P58" s="92"/>
      <c r="Q58" s="97">
        <v>0.18</v>
      </c>
      <c r="R58" s="88">
        <f t="shared" si="46"/>
        <v>0</v>
      </c>
      <c r="S58" s="88">
        <f t="shared" si="47"/>
        <v>0</v>
      </c>
    </row>
    <row r="59" spans="1:19" ht="34.700000000000003" customHeight="1">
      <c r="A59" s="218"/>
      <c r="B59" s="218"/>
      <c r="C59" s="46" t="s">
        <v>34</v>
      </c>
      <c r="D59" s="3" t="s">
        <v>8</v>
      </c>
      <c r="E59" s="3">
        <v>15</v>
      </c>
      <c r="F59" s="92"/>
      <c r="G59" s="97">
        <v>0.18</v>
      </c>
      <c r="H59" s="88">
        <f t="shared" si="42"/>
        <v>0</v>
      </c>
      <c r="I59" s="88">
        <f t="shared" si="43"/>
        <v>0</v>
      </c>
      <c r="J59" s="3">
        <v>15</v>
      </c>
      <c r="K59" s="92"/>
      <c r="L59" s="97">
        <v>0.18</v>
      </c>
      <c r="M59" s="88">
        <f t="shared" si="44"/>
        <v>0</v>
      </c>
      <c r="N59" s="88">
        <f t="shared" si="45"/>
        <v>0</v>
      </c>
      <c r="O59" s="3">
        <v>15</v>
      </c>
      <c r="P59" s="92"/>
      <c r="Q59" s="97">
        <v>0.18</v>
      </c>
      <c r="R59" s="88">
        <f t="shared" si="46"/>
        <v>0</v>
      </c>
      <c r="S59" s="88">
        <f t="shared" si="47"/>
        <v>0</v>
      </c>
    </row>
    <row r="60" spans="1:19" ht="128.25" customHeight="1">
      <c r="A60" s="218"/>
      <c r="B60" s="218"/>
      <c r="C60" s="48" t="s">
        <v>120</v>
      </c>
      <c r="D60" s="3" t="s">
        <v>12</v>
      </c>
      <c r="E60" s="3">
        <v>20</v>
      </c>
      <c r="F60" s="92"/>
      <c r="G60" s="97">
        <v>0.18</v>
      </c>
      <c r="H60" s="88">
        <f>F60*(100%+G60)</f>
        <v>0</v>
      </c>
      <c r="I60" s="88">
        <f>E60*H60</f>
        <v>0</v>
      </c>
      <c r="J60" s="3">
        <v>20</v>
      </c>
      <c r="K60" s="92"/>
      <c r="L60" s="97">
        <v>0.18</v>
      </c>
      <c r="M60" s="88">
        <f>K60*(100%+L60)</f>
        <v>0</v>
      </c>
      <c r="N60" s="88">
        <f>J60*M60</f>
        <v>0</v>
      </c>
      <c r="O60" s="3">
        <v>20</v>
      </c>
      <c r="P60" s="92"/>
      <c r="Q60" s="97">
        <v>0.18</v>
      </c>
      <c r="R60" s="88">
        <f>P60*(100%+Q60)</f>
        <v>0</v>
      </c>
      <c r="S60" s="88">
        <f>O60*R60</f>
        <v>0</v>
      </c>
    </row>
    <row r="61" spans="1:19" ht="32.25" customHeight="1">
      <c r="A61" s="218"/>
      <c r="B61" s="218"/>
      <c r="C61" s="46" t="s">
        <v>121</v>
      </c>
      <c r="D61" s="49" t="s">
        <v>14</v>
      </c>
      <c r="E61" s="3">
        <v>8</v>
      </c>
      <c r="F61" s="92"/>
      <c r="G61" s="97">
        <v>0.18</v>
      </c>
      <c r="H61" s="88">
        <f>F61*(100%+G61)</f>
        <v>0</v>
      </c>
      <c r="I61" s="88">
        <f>E61*H61</f>
        <v>0</v>
      </c>
      <c r="J61" s="3">
        <v>8</v>
      </c>
      <c r="K61" s="92"/>
      <c r="L61" s="97">
        <v>0.18</v>
      </c>
      <c r="M61" s="88">
        <f>K61*(100%+L61)</f>
        <v>0</v>
      </c>
      <c r="N61" s="88">
        <f>J61*M61</f>
        <v>0</v>
      </c>
      <c r="O61" s="3">
        <v>8</v>
      </c>
      <c r="P61" s="92"/>
      <c r="Q61" s="97">
        <v>0.18</v>
      </c>
      <c r="R61" s="88">
        <f>P61*(100%+Q61)</f>
        <v>0</v>
      </c>
      <c r="S61" s="88">
        <f>O61*R61</f>
        <v>0</v>
      </c>
    </row>
    <row r="62" spans="1:19" ht="32.25" customHeight="1">
      <c r="A62" s="218"/>
      <c r="B62" s="218"/>
      <c r="C62" s="46" t="s">
        <v>122</v>
      </c>
      <c r="D62" s="49" t="s">
        <v>14</v>
      </c>
      <c r="E62" s="3">
        <v>8</v>
      </c>
      <c r="F62" s="92"/>
      <c r="G62" s="97">
        <v>0.18</v>
      </c>
      <c r="H62" s="88">
        <f>F62*(100%+G62)</f>
        <v>0</v>
      </c>
      <c r="I62" s="88">
        <f>E62*H62</f>
        <v>0</v>
      </c>
      <c r="J62" s="3">
        <v>8</v>
      </c>
      <c r="K62" s="92"/>
      <c r="L62" s="97">
        <v>0.18</v>
      </c>
      <c r="M62" s="88">
        <f>K62*(100%+L62)</f>
        <v>0</v>
      </c>
      <c r="N62" s="88">
        <f>J62*M62</f>
        <v>0</v>
      </c>
      <c r="O62" s="3">
        <v>8</v>
      </c>
      <c r="P62" s="92"/>
      <c r="Q62" s="97">
        <v>0.18</v>
      </c>
      <c r="R62" s="88">
        <f>P62*(100%+Q62)</f>
        <v>0</v>
      </c>
      <c r="S62" s="88">
        <f>O62*R62</f>
        <v>0</v>
      </c>
    </row>
    <row r="63" spans="1:19" ht="32.25" customHeight="1">
      <c r="A63" s="218"/>
      <c r="B63" s="218"/>
      <c r="C63" s="48" t="s">
        <v>15</v>
      </c>
      <c r="D63" s="3" t="s">
        <v>14</v>
      </c>
      <c r="E63" s="3">
        <v>10</v>
      </c>
      <c r="F63" s="92"/>
      <c r="G63" s="97">
        <v>0.18</v>
      </c>
      <c r="H63" s="88">
        <f t="shared" ref="H63:H78" si="48">F63*(100%+G63)</f>
        <v>0</v>
      </c>
      <c r="I63" s="88">
        <f t="shared" ref="I63:I78" si="49">E63*H63</f>
        <v>0</v>
      </c>
      <c r="J63" s="3">
        <v>10</v>
      </c>
      <c r="K63" s="92"/>
      <c r="L63" s="97">
        <v>0.18</v>
      </c>
      <c r="M63" s="88">
        <f t="shared" ref="M63:M78" si="50">K63*(100%+L63)</f>
        <v>0</v>
      </c>
      <c r="N63" s="88">
        <f t="shared" ref="N63:N78" si="51">J63*M63</f>
        <v>0</v>
      </c>
      <c r="O63" s="3">
        <v>10</v>
      </c>
      <c r="P63" s="92"/>
      <c r="Q63" s="97">
        <v>0.18</v>
      </c>
      <c r="R63" s="88">
        <f t="shared" ref="R63:R78" si="52">P63*(100%+Q63)</f>
        <v>0</v>
      </c>
      <c r="S63" s="88">
        <f t="shared" ref="S63:S78" si="53">O63*R63</f>
        <v>0</v>
      </c>
    </row>
    <row r="64" spans="1:19" ht="32.25" customHeight="1">
      <c r="A64" s="218"/>
      <c r="B64" s="218"/>
      <c r="C64" s="48" t="s">
        <v>16</v>
      </c>
      <c r="D64" s="3" t="s">
        <v>14</v>
      </c>
      <c r="E64" s="3">
        <v>10</v>
      </c>
      <c r="F64" s="92"/>
      <c r="G64" s="97">
        <v>0.18</v>
      </c>
      <c r="H64" s="88">
        <f t="shared" si="48"/>
        <v>0</v>
      </c>
      <c r="I64" s="88">
        <f t="shared" si="49"/>
        <v>0</v>
      </c>
      <c r="J64" s="3">
        <v>10</v>
      </c>
      <c r="K64" s="92"/>
      <c r="L64" s="97">
        <v>0.18</v>
      </c>
      <c r="M64" s="88">
        <f t="shared" si="50"/>
        <v>0</v>
      </c>
      <c r="N64" s="88">
        <f t="shared" si="51"/>
        <v>0</v>
      </c>
      <c r="O64" s="3">
        <v>10</v>
      </c>
      <c r="P64" s="92"/>
      <c r="Q64" s="97">
        <v>0.18</v>
      </c>
      <c r="R64" s="88">
        <f t="shared" si="52"/>
        <v>0</v>
      </c>
      <c r="S64" s="88">
        <f t="shared" si="53"/>
        <v>0</v>
      </c>
    </row>
    <row r="65" spans="1:19" ht="32.25" customHeight="1">
      <c r="A65" s="218"/>
      <c r="B65" s="218"/>
      <c r="C65" s="48" t="s">
        <v>17</v>
      </c>
      <c r="D65" s="3" t="s">
        <v>14</v>
      </c>
      <c r="E65" s="3">
        <v>8</v>
      </c>
      <c r="F65" s="92"/>
      <c r="G65" s="97">
        <v>0.18</v>
      </c>
      <c r="H65" s="88">
        <f t="shared" si="48"/>
        <v>0</v>
      </c>
      <c r="I65" s="88">
        <f t="shared" si="49"/>
        <v>0</v>
      </c>
      <c r="J65" s="3">
        <v>8</v>
      </c>
      <c r="K65" s="92"/>
      <c r="L65" s="97">
        <v>0.18</v>
      </c>
      <c r="M65" s="88">
        <f t="shared" si="50"/>
        <v>0</v>
      </c>
      <c r="N65" s="88">
        <f t="shared" si="51"/>
        <v>0</v>
      </c>
      <c r="O65" s="3">
        <v>8</v>
      </c>
      <c r="P65" s="92"/>
      <c r="Q65" s="97">
        <v>0.18</v>
      </c>
      <c r="R65" s="88">
        <f t="shared" si="52"/>
        <v>0</v>
      </c>
      <c r="S65" s="88">
        <f t="shared" si="53"/>
        <v>0</v>
      </c>
    </row>
    <row r="66" spans="1:19" ht="32.25" customHeight="1">
      <c r="A66" s="218"/>
      <c r="B66" s="218"/>
      <c r="C66" s="48" t="s">
        <v>123</v>
      </c>
      <c r="D66" s="3" t="s">
        <v>14</v>
      </c>
      <c r="E66" s="3">
        <v>2</v>
      </c>
      <c r="F66" s="92"/>
      <c r="G66" s="97">
        <v>0.18</v>
      </c>
      <c r="H66" s="88">
        <f t="shared" si="48"/>
        <v>0</v>
      </c>
      <c r="I66" s="88">
        <f t="shared" si="49"/>
        <v>0</v>
      </c>
      <c r="J66" s="3">
        <v>2</v>
      </c>
      <c r="K66" s="92"/>
      <c r="L66" s="97">
        <v>0.18</v>
      </c>
      <c r="M66" s="88">
        <f t="shared" si="50"/>
        <v>0</v>
      </c>
      <c r="N66" s="88">
        <f t="shared" si="51"/>
        <v>0</v>
      </c>
      <c r="O66" s="3">
        <v>2</v>
      </c>
      <c r="P66" s="92"/>
      <c r="Q66" s="97">
        <v>0.18</v>
      </c>
      <c r="R66" s="88">
        <f t="shared" si="52"/>
        <v>0</v>
      </c>
      <c r="S66" s="88">
        <f t="shared" si="53"/>
        <v>0</v>
      </c>
    </row>
    <row r="67" spans="1:19" ht="32.25" customHeight="1">
      <c r="A67" s="218"/>
      <c r="B67" s="218"/>
      <c r="C67" s="48" t="s">
        <v>19</v>
      </c>
      <c r="D67" s="3" t="s">
        <v>14</v>
      </c>
      <c r="E67" s="3">
        <v>2</v>
      </c>
      <c r="F67" s="92"/>
      <c r="G67" s="97">
        <v>0.18</v>
      </c>
      <c r="H67" s="88">
        <f t="shared" si="48"/>
        <v>0</v>
      </c>
      <c r="I67" s="88">
        <f t="shared" si="49"/>
        <v>0</v>
      </c>
      <c r="J67" s="3">
        <v>2</v>
      </c>
      <c r="K67" s="92"/>
      <c r="L67" s="97">
        <v>0.18</v>
      </c>
      <c r="M67" s="88">
        <f t="shared" si="50"/>
        <v>0</v>
      </c>
      <c r="N67" s="88">
        <f t="shared" si="51"/>
        <v>0</v>
      </c>
      <c r="O67" s="3">
        <v>2</v>
      </c>
      <c r="P67" s="92"/>
      <c r="Q67" s="97">
        <v>0.18</v>
      </c>
      <c r="R67" s="88">
        <f t="shared" si="52"/>
        <v>0</v>
      </c>
      <c r="S67" s="88">
        <f t="shared" si="53"/>
        <v>0</v>
      </c>
    </row>
    <row r="68" spans="1:19" ht="32.25" customHeight="1">
      <c r="A68" s="218"/>
      <c r="B68" s="218"/>
      <c r="C68" s="48" t="s">
        <v>36</v>
      </c>
      <c r="D68" s="3" t="s">
        <v>14</v>
      </c>
      <c r="E68" s="3">
        <v>2</v>
      </c>
      <c r="F68" s="92"/>
      <c r="G68" s="97">
        <v>0.18</v>
      </c>
      <c r="H68" s="88">
        <f t="shared" si="48"/>
        <v>0</v>
      </c>
      <c r="I68" s="88">
        <f t="shared" si="49"/>
        <v>0</v>
      </c>
      <c r="J68" s="3">
        <v>2</v>
      </c>
      <c r="K68" s="92"/>
      <c r="L68" s="97">
        <v>0.18</v>
      </c>
      <c r="M68" s="88">
        <f t="shared" si="50"/>
        <v>0</v>
      </c>
      <c r="N68" s="88">
        <f t="shared" si="51"/>
        <v>0</v>
      </c>
      <c r="O68" s="3">
        <v>2</v>
      </c>
      <c r="P68" s="92"/>
      <c r="Q68" s="97">
        <v>0.18</v>
      </c>
      <c r="R68" s="88">
        <f t="shared" si="52"/>
        <v>0</v>
      </c>
      <c r="S68" s="88">
        <f t="shared" si="53"/>
        <v>0</v>
      </c>
    </row>
    <row r="69" spans="1:19" ht="32.25" customHeight="1">
      <c r="A69" s="218"/>
      <c r="B69" s="218"/>
      <c r="C69" s="48" t="s">
        <v>20</v>
      </c>
      <c r="D69" s="3" t="s">
        <v>14</v>
      </c>
      <c r="E69" s="3">
        <v>2</v>
      </c>
      <c r="F69" s="92"/>
      <c r="G69" s="97">
        <v>0.18</v>
      </c>
      <c r="H69" s="88">
        <f t="shared" si="48"/>
        <v>0</v>
      </c>
      <c r="I69" s="88">
        <f t="shared" si="49"/>
        <v>0</v>
      </c>
      <c r="J69" s="3">
        <v>2</v>
      </c>
      <c r="K69" s="92"/>
      <c r="L69" s="97">
        <v>0.18</v>
      </c>
      <c r="M69" s="88">
        <f t="shared" si="50"/>
        <v>0</v>
      </c>
      <c r="N69" s="88">
        <f t="shared" si="51"/>
        <v>0</v>
      </c>
      <c r="O69" s="3">
        <v>2</v>
      </c>
      <c r="P69" s="92"/>
      <c r="Q69" s="97">
        <v>0.18</v>
      </c>
      <c r="R69" s="88">
        <f t="shared" si="52"/>
        <v>0</v>
      </c>
      <c r="S69" s="88">
        <f t="shared" si="53"/>
        <v>0</v>
      </c>
    </row>
    <row r="70" spans="1:19" ht="32.25" customHeight="1">
      <c r="A70" s="218"/>
      <c r="B70" s="218"/>
      <c r="C70" s="48" t="s">
        <v>21</v>
      </c>
      <c r="D70" s="3" t="s">
        <v>22</v>
      </c>
      <c r="E70" s="3">
        <v>40</v>
      </c>
      <c r="F70" s="92"/>
      <c r="G70" s="97">
        <v>0.18</v>
      </c>
      <c r="H70" s="88">
        <f t="shared" si="48"/>
        <v>0</v>
      </c>
      <c r="I70" s="88">
        <f t="shared" si="49"/>
        <v>0</v>
      </c>
      <c r="J70" s="3">
        <v>40</v>
      </c>
      <c r="K70" s="92"/>
      <c r="L70" s="97">
        <v>0.18</v>
      </c>
      <c r="M70" s="88">
        <f t="shared" si="50"/>
        <v>0</v>
      </c>
      <c r="N70" s="88">
        <f t="shared" si="51"/>
        <v>0</v>
      </c>
      <c r="O70" s="3">
        <v>40</v>
      </c>
      <c r="P70" s="92"/>
      <c r="Q70" s="97">
        <v>0.18</v>
      </c>
      <c r="R70" s="88">
        <f t="shared" si="52"/>
        <v>0</v>
      </c>
      <c r="S70" s="88">
        <f t="shared" si="53"/>
        <v>0</v>
      </c>
    </row>
    <row r="71" spans="1:19" ht="32.25" customHeight="1">
      <c r="A71" s="218"/>
      <c r="B71" s="218"/>
      <c r="C71" s="46" t="s">
        <v>48</v>
      </c>
      <c r="D71" s="3" t="s">
        <v>49</v>
      </c>
      <c r="E71" s="3">
        <v>1</v>
      </c>
      <c r="F71" s="92"/>
      <c r="G71" s="97">
        <v>0.18</v>
      </c>
      <c r="H71" s="88">
        <f t="shared" si="48"/>
        <v>0</v>
      </c>
      <c r="I71" s="88">
        <f t="shared" si="49"/>
        <v>0</v>
      </c>
      <c r="J71" s="3">
        <v>1</v>
      </c>
      <c r="K71" s="92"/>
      <c r="L71" s="97">
        <v>0.18</v>
      </c>
      <c r="M71" s="88">
        <f t="shared" si="50"/>
        <v>0</v>
      </c>
      <c r="N71" s="88">
        <f t="shared" si="51"/>
        <v>0</v>
      </c>
      <c r="O71" s="3">
        <v>1</v>
      </c>
      <c r="P71" s="92"/>
      <c r="Q71" s="97">
        <v>0.18</v>
      </c>
      <c r="R71" s="88">
        <f t="shared" si="52"/>
        <v>0</v>
      </c>
      <c r="S71" s="88">
        <f t="shared" si="53"/>
        <v>0</v>
      </c>
    </row>
    <row r="72" spans="1:19" ht="32.25" customHeight="1">
      <c r="A72" s="218"/>
      <c r="B72" s="218"/>
      <c r="C72" s="48" t="s">
        <v>124</v>
      </c>
      <c r="D72" s="3" t="s">
        <v>50</v>
      </c>
      <c r="E72" s="3">
        <v>20</v>
      </c>
      <c r="F72" s="92"/>
      <c r="G72" s="97">
        <v>0.18</v>
      </c>
      <c r="H72" s="88">
        <f t="shared" si="48"/>
        <v>0</v>
      </c>
      <c r="I72" s="88">
        <f t="shared" si="49"/>
        <v>0</v>
      </c>
      <c r="J72" s="3">
        <v>20</v>
      </c>
      <c r="K72" s="92"/>
      <c r="L72" s="97">
        <v>0.18</v>
      </c>
      <c r="M72" s="88">
        <f t="shared" si="50"/>
        <v>0</v>
      </c>
      <c r="N72" s="88">
        <f t="shared" si="51"/>
        <v>0</v>
      </c>
      <c r="O72" s="3">
        <v>20</v>
      </c>
      <c r="P72" s="92"/>
      <c r="Q72" s="97">
        <v>0.18</v>
      </c>
      <c r="R72" s="88">
        <f t="shared" si="52"/>
        <v>0</v>
      </c>
      <c r="S72" s="88">
        <f t="shared" si="53"/>
        <v>0</v>
      </c>
    </row>
    <row r="73" spans="1:19" ht="32.25" customHeight="1">
      <c r="A73" s="218"/>
      <c r="B73" s="218"/>
      <c r="C73" s="46" t="s">
        <v>52</v>
      </c>
      <c r="D73" s="3" t="s">
        <v>14</v>
      </c>
      <c r="E73" s="137">
        <v>1</v>
      </c>
      <c r="F73" s="92"/>
      <c r="G73" s="97">
        <v>0.18</v>
      </c>
      <c r="H73" s="88">
        <f t="shared" si="48"/>
        <v>0</v>
      </c>
      <c r="I73" s="88">
        <f t="shared" si="49"/>
        <v>0</v>
      </c>
      <c r="J73" s="137">
        <v>1</v>
      </c>
      <c r="K73" s="92"/>
      <c r="L73" s="97">
        <v>0.18</v>
      </c>
      <c r="M73" s="88">
        <f t="shared" si="50"/>
        <v>0</v>
      </c>
      <c r="N73" s="88">
        <f t="shared" si="51"/>
        <v>0</v>
      </c>
      <c r="O73" s="137">
        <v>1</v>
      </c>
      <c r="P73" s="92"/>
      <c r="Q73" s="97">
        <v>0.18</v>
      </c>
      <c r="R73" s="88">
        <f t="shared" si="52"/>
        <v>0</v>
      </c>
      <c r="S73" s="88">
        <f t="shared" si="53"/>
        <v>0</v>
      </c>
    </row>
    <row r="74" spans="1:19" ht="32.25" customHeight="1">
      <c r="A74" s="218"/>
      <c r="B74" s="218"/>
      <c r="C74" s="48" t="s">
        <v>161</v>
      </c>
      <c r="D74" s="3" t="s">
        <v>159</v>
      </c>
      <c r="E74" s="3">
        <v>8</v>
      </c>
      <c r="F74" s="92"/>
      <c r="G74" s="97">
        <v>0.18</v>
      </c>
      <c r="H74" s="88">
        <f t="shared" si="48"/>
        <v>0</v>
      </c>
      <c r="I74" s="88">
        <f t="shared" si="49"/>
        <v>0</v>
      </c>
      <c r="J74" s="74">
        <v>8</v>
      </c>
      <c r="K74" s="92"/>
      <c r="L74" s="97">
        <v>0.18</v>
      </c>
      <c r="M74" s="88">
        <f t="shared" si="50"/>
        <v>0</v>
      </c>
      <c r="N74" s="88">
        <f t="shared" si="51"/>
        <v>0</v>
      </c>
      <c r="O74" s="74">
        <v>8</v>
      </c>
      <c r="P74" s="92"/>
      <c r="Q74" s="97">
        <v>0.18</v>
      </c>
      <c r="R74" s="88">
        <f t="shared" si="52"/>
        <v>0</v>
      </c>
      <c r="S74" s="88">
        <f t="shared" si="53"/>
        <v>0</v>
      </c>
    </row>
    <row r="75" spans="1:19" ht="32.25" customHeight="1">
      <c r="A75" s="218"/>
      <c r="B75" s="218"/>
      <c r="C75" s="46" t="s">
        <v>162</v>
      </c>
      <c r="D75" s="3" t="s">
        <v>8</v>
      </c>
      <c r="E75" s="3">
        <v>20</v>
      </c>
      <c r="F75" s="92"/>
      <c r="G75" s="97">
        <v>0.18</v>
      </c>
      <c r="H75" s="88">
        <f t="shared" si="48"/>
        <v>0</v>
      </c>
      <c r="I75" s="88">
        <f t="shared" si="49"/>
        <v>0</v>
      </c>
      <c r="J75" s="74">
        <v>20</v>
      </c>
      <c r="K75" s="92"/>
      <c r="L75" s="97">
        <v>0.18</v>
      </c>
      <c r="M75" s="88">
        <f t="shared" si="50"/>
        <v>0</v>
      </c>
      <c r="N75" s="88">
        <f t="shared" si="51"/>
        <v>0</v>
      </c>
      <c r="O75" s="74">
        <v>20</v>
      </c>
      <c r="P75" s="92"/>
      <c r="Q75" s="97">
        <v>0.18</v>
      </c>
      <c r="R75" s="88">
        <f t="shared" si="52"/>
        <v>0</v>
      </c>
      <c r="S75" s="88">
        <f t="shared" si="53"/>
        <v>0</v>
      </c>
    </row>
    <row r="76" spans="1:19" ht="30" customHeight="1">
      <c r="A76" s="218"/>
      <c r="B76" s="218"/>
      <c r="C76" s="42" t="s">
        <v>25</v>
      </c>
      <c r="D76" s="32" t="s">
        <v>42</v>
      </c>
      <c r="E76" s="94">
        <v>1</v>
      </c>
      <c r="F76" s="130"/>
      <c r="G76" s="121">
        <v>0.18</v>
      </c>
      <c r="H76" s="129">
        <f t="shared" si="48"/>
        <v>0</v>
      </c>
      <c r="I76" s="129">
        <f t="shared" si="49"/>
        <v>0</v>
      </c>
      <c r="J76" s="94">
        <v>1</v>
      </c>
      <c r="K76" s="130"/>
      <c r="L76" s="121">
        <v>0.18</v>
      </c>
      <c r="M76" s="129">
        <f t="shared" si="50"/>
        <v>0</v>
      </c>
      <c r="N76" s="129">
        <f t="shared" si="51"/>
        <v>0</v>
      </c>
      <c r="O76" s="94">
        <v>1</v>
      </c>
      <c r="P76" s="95"/>
      <c r="Q76" s="97">
        <v>0.18</v>
      </c>
      <c r="R76" s="88">
        <f t="shared" si="52"/>
        <v>0</v>
      </c>
      <c r="S76" s="88">
        <f t="shared" si="53"/>
        <v>0</v>
      </c>
    </row>
    <row r="77" spans="1:19" ht="30" customHeight="1">
      <c r="A77" s="218"/>
      <c r="B77" s="218"/>
      <c r="C77" s="42" t="s">
        <v>27</v>
      </c>
      <c r="D77" s="32" t="s">
        <v>42</v>
      </c>
      <c r="E77" s="94">
        <v>1</v>
      </c>
      <c r="F77" s="130"/>
      <c r="G77" s="121">
        <v>0.18</v>
      </c>
      <c r="H77" s="129">
        <f t="shared" si="48"/>
        <v>0</v>
      </c>
      <c r="I77" s="129">
        <f t="shared" si="49"/>
        <v>0</v>
      </c>
      <c r="J77" s="94">
        <v>1</v>
      </c>
      <c r="K77" s="130"/>
      <c r="L77" s="121">
        <v>0.18</v>
      </c>
      <c r="M77" s="129">
        <f t="shared" si="50"/>
        <v>0</v>
      </c>
      <c r="N77" s="129">
        <f t="shared" si="51"/>
        <v>0</v>
      </c>
      <c r="O77" s="94">
        <v>1</v>
      </c>
      <c r="P77" s="95"/>
      <c r="Q77" s="97">
        <v>0.18</v>
      </c>
      <c r="R77" s="88">
        <f t="shared" si="52"/>
        <v>0</v>
      </c>
      <c r="S77" s="88">
        <f t="shared" si="53"/>
        <v>0</v>
      </c>
    </row>
    <row r="78" spans="1:19" ht="30" customHeight="1">
      <c r="A78" s="218"/>
      <c r="B78" s="218"/>
      <c r="C78" s="42" t="s">
        <v>28</v>
      </c>
      <c r="D78" s="32" t="s">
        <v>42</v>
      </c>
      <c r="E78" s="94">
        <v>1</v>
      </c>
      <c r="F78" s="130"/>
      <c r="G78" s="121">
        <v>0.18</v>
      </c>
      <c r="H78" s="129">
        <f t="shared" si="48"/>
        <v>0</v>
      </c>
      <c r="I78" s="129">
        <f t="shared" si="49"/>
        <v>0</v>
      </c>
      <c r="J78" s="94">
        <v>1</v>
      </c>
      <c r="K78" s="130"/>
      <c r="L78" s="121">
        <v>0.18</v>
      </c>
      <c r="M78" s="129">
        <f t="shared" si="50"/>
        <v>0</v>
      </c>
      <c r="N78" s="129">
        <f t="shared" si="51"/>
        <v>0</v>
      </c>
      <c r="O78" s="94">
        <v>1</v>
      </c>
      <c r="P78" s="95"/>
      <c r="Q78" s="97">
        <v>0.18</v>
      </c>
      <c r="R78" s="88">
        <f t="shared" si="52"/>
        <v>0</v>
      </c>
      <c r="S78" s="88">
        <f t="shared" si="53"/>
        <v>0</v>
      </c>
    </row>
    <row r="79" spans="1:19" ht="32.25" customHeight="1">
      <c r="A79" s="218"/>
      <c r="B79" s="218"/>
      <c r="C79" s="48" t="s">
        <v>18</v>
      </c>
      <c r="D79" s="3" t="s">
        <v>14</v>
      </c>
      <c r="E79" s="3">
        <v>10</v>
      </c>
      <c r="F79" s="92"/>
      <c r="G79" s="97">
        <v>0.05</v>
      </c>
      <c r="H79" s="88">
        <f t="shared" ref="H79:H85" si="54">F79*(100%+G79)</f>
        <v>0</v>
      </c>
      <c r="I79" s="88">
        <f t="shared" ref="I79:I85" si="55">E79*H79</f>
        <v>0</v>
      </c>
      <c r="J79" s="3">
        <v>10</v>
      </c>
      <c r="K79" s="92"/>
      <c r="L79" s="97">
        <v>0.05</v>
      </c>
      <c r="M79" s="88">
        <f t="shared" ref="M79:M85" si="56">K79*(100%+L79)</f>
        <v>0</v>
      </c>
      <c r="N79" s="88">
        <f t="shared" ref="N79:N85" si="57">J79*M79</f>
        <v>0</v>
      </c>
      <c r="O79" s="3">
        <v>10</v>
      </c>
      <c r="P79" s="92"/>
      <c r="Q79" s="97">
        <v>0.05</v>
      </c>
      <c r="R79" s="88">
        <f t="shared" ref="R79:R85" si="58">P79*(100%+Q79)</f>
        <v>0</v>
      </c>
      <c r="S79" s="88">
        <f t="shared" ref="S79:S85" si="59">O79*R79</f>
        <v>0</v>
      </c>
    </row>
    <row r="80" spans="1:19" ht="32.25" customHeight="1">
      <c r="A80" s="218"/>
      <c r="B80" s="218"/>
      <c r="C80" s="46" t="s">
        <v>167</v>
      </c>
      <c r="D80" s="3" t="s">
        <v>4</v>
      </c>
      <c r="E80" s="3">
        <v>3</v>
      </c>
      <c r="F80" s="92"/>
      <c r="G80" s="97">
        <v>0.05</v>
      </c>
      <c r="H80" s="88">
        <f t="shared" si="54"/>
        <v>0</v>
      </c>
      <c r="I80" s="88">
        <f t="shared" si="55"/>
        <v>0</v>
      </c>
      <c r="J80" s="3">
        <v>3</v>
      </c>
      <c r="K80" s="92"/>
      <c r="L80" s="97">
        <v>0.05</v>
      </c>
      <c r="M80" s="88">
        <f t="shared" si="56"/>
        <v>0</v>
      </c>
      <c r="N80" s="88">
        <f t="shared" si="57"/>
        <v>0</v>
      </c>
      <c r="O80" s="3">
        <v>3</v>
      </c>
      <c r="P80" s="92"/>
      <c r="Q80" s="97">
        <v>0.05</v>
      </c>
      <c r="R80" s="88">
        <f t="shared" si="58"/>
        <v>0</v>
      </c>
      <c r="S80" s="88">
        <f t="shared" si="59"/>
        <v>0</v>
      </c>
    </row>
    <row r="81" spans="1:19" ht="32.25" customHeight="1">
      <c r="A81" s="218"/>
      <c r="B81" s="218"/>
      <c r="C81" s="46" t="s">
        <v>69</v>
      </c>
      <c r="D81" s="3" t="s">
        <v>4</v>
      </c>
      <c r="E81" s="3">
        <v>3</v>
      </c>
      <c r="F81" s="92"/>
      <c r="G81" s="97">
        <v>0.05</v>
      </c>
      <c r="H81" s="88">
        <f t="shared" si="54"/>
        <v>0</v>
      </c>
      <c r="I81" s="88">
        <f t="shared" si="55"/>
        <v>0</v>
      </c>
      <c r="J81" s="3">
        <v>3</v>
      </c>
      <c r="K81" s="92"/>
      <c r="L81" s="97">
        <v>0.05</v>
      </c>
      <c r="M81" s="88">
        <f t="shared" si="56"/>
        <v>0</v>
      </c>
      <c r="N81" s="88">
        <f t="shared" si="57"/>
        <v>0</v>
      </c>
      <c r="O81" s="3">
        <v>3</v>
      </c>
      <c r="P81" s="92"/>
      <c r="Q81" s="97">
        <v>0.05</v>
      </c>
      <c r="R81" s="88">
        <f t="shared" si="58"/>
        <v>0</v>
      </c>
      <c r="S81" s="88">
        <f t="shared" si="59"/>
        <v>0</v>
      </c>
    </row>
    <row r="82" spans="1:19" ht="32.25" customHeight="1">
      <c r="A82" s="218"/>
      <c r="B82" s="218"/>
      <c r="C82" s="46" t="s">
        <v>71</v>
      </c>
      <c r="D82" s="3" t="s">
        <v>4</v>
      </c>
      <c r="E82" s="3">
        <v>2</v>
      </c>
      <c r="F82" s="92"/>
      <c r="G82" s="97">
        <v>0.05</v>
      </c>
      <c r="H82" s="88">
        <f t="shared" si="54"/>
        <v>0</v>
      </c>
      <c r="I82" s="88">
        <f t="shared" si="55"/>
        <v>0</v>
      </c>
      <c r="J82" s="3">
        <v>2</v>
      </c>
      <c r="K82" s="92"/>
      <c r="L82" s="97">
        <v>0.05</v>
      </c>
      <c r="M82" s="88">
        <f t="shared" si="56"/>
        <v>0</v>
      </c>
      <c r="N82" s="88">
        <f t="shared" si="57"/>
        <v>0</v>
      </c>
      <c r="O82" s="3">
        <v>2</v>
      </c>
      <c r="P82" s="92"/>
      <c r="Q82" s="97">
        <v>0.05</v>
      </c>
      <c r="R82" s="88">
        <f t="shared" si="58"/>
        <v>0</v>
      </c>
      <c r="S82" s="88">
        <f t="shared" si="59"/>
        <v>0</v>
      </c>
    </row>
    <row r="83" spans="1:19" ht="32.25" customHeight="1">
      <c r="A83" s="218"/>
      <c r="B83" s="218"/>
      <c r="C83" s="46" t="s">
        <v>72</v>
      </c>
      <c r="D83" s="3" t="s">
        <v>4</v>
      </c>
      <c r="E83" s="3">
        <v>2</v>
      </c>
      <c r="F83" s="92"/>
      <c r="G83" s="97">
        <v>0.05</v>
      </c>
      <c r="H83" s="88">
        <f t="shared" si="54"/>
        <v>0</v>
      </c>
      <c r="I83" s="88">
        <f t="shared" si="55"/>
        <v>0</v>
      </c>
      <c r="J83" s="3">
        <v>2</v>
      </c>
      <c r="K83" s="92"/>
      <c r="L83" s="97">
        <v>0.05</v>
      </c>
      <c r="M83" s="88">
        <f t="shared" si="56"/>
        <v>0</v>
      </c>
      <c r="N83" s="88">
        <f t="shared" si="57"/>
        <v>0</v>
      </c>
      <c r="O83" s="3">
        <v>2</v>
      </c>
      <c r="P83" s="92"/>
      <c r="Q83" s="97">
        <v>0.05</v>
      </c>
      <c r="R83" s="88">
        <f t="shared" si="58"/>
        <v>0</v>
      </c>
      <c r="S83" s="88">
        <f t="shared" si="59"/>
        <v>0</v>
      </c>
    </row>
    <row r="84" spans="1:19" ht="32.25" customHeight="1">
      <c r="A84" s="218"/>
      <c r="B84" s="218"/>
      <c r="C84" s="46" t="s">
        <v>244</v>
      </c>
      <c r="D84" s="3" t="s">
        <v>4</v>
      </c>
      <c r="E84" s="3">
        <v>2</v>
      </c>
      <c r="F84" s="92"/>
      <c r="G84" s="97">
        <v>0.05</v>
      </c>
      <c r="H84" s="88">
        <f t="shared" si="54"/>
        <v>0</v>
      </c>
      <c r="I84" s="88">
        <f t="shared" si="55"/>
        <v>0</v>
      </c>
      <c r="J84" s="3">
        <v>2</v>
      </c>
      <c r="K84" s="92"/>
      <c r="L84" s="97">
        <v>0.05</v>
      </c>
      <c r="M84" s="88">
        <f t="shared" si="56"/>
        <v>0</v>
      </c>
      <c r="N84" s="88">
        <f t="shared" si="57"/>
        <v>0</v>
      </c>
      <c r="O84" s="3">
        <v>2</v>
      </c>
      <c r="P84" s="92"/>
      <c r="Q84" s="97">
        <v>0.05</v>
      </c>
      <c r="R84" s="88">
        <f t="shared" si="58"/>
        <v>0</v>
      </c>
      <c r="S84" s="88">
        <f t="shared" si="59"/>
        <v>0</v>
      </c>
    </row>
    <row r="85" spans="1:19" ht="32.25" customHeight="1">
      <c r="A85" s="218"/>
      <c r="B85" s="218"/>
      <c r="C85" s="46" t="s">
        <v>23</v>
      </c>
      <c r="D85" s="3" t="s">
        <v>22</v>
      </c>
      <c r="E85" s="3">
        <v>500</v>
      </c>
      <c r="F85" s="92"/>
      <c r="G85" s="97">
        <v>0.05</v>
      </c>
      <c r="H85" s="88">
        <f t="shared" si="54"/>
        <v>0</v>
      </c>
      <c r="I85" s="88">
        <f t="shared" si="55"/>
        <v>0</v>
      </c>
      <c r="J85" s="3">
        <v>500</v>
      </c>
      <c r="K85" s="92"/>
      <c r="L85" s="97">
        <v>0.05</v>
      </c>
      <c r="M85" s="88">
        <f t="shared" si="56"/>
        <v>0</v>
      </c>
      <c r="N85" s="88">
        <f t="shared" si="57"/>
        <v>0</v>
      </c>
      <c r="O85" s="3">
        <v>500</v>
      </c>
      <c r="P85" s="92"/>
      <c r="Q85" s="97">
        <v>0.05</v>
      </c>
      <c r="R85" s="88">
        <f t="shared" si="58"/>
        <v>0</v>
      </c>
      <c r="S85" s="88">
        <f t="shared" si="59"/>
        <v>0</v>
      </c>
    </row>
    <row r="86" spans="1:19" ht="32.25" customHeight="1">
      <c r="A86" s="218"/>
      <c r="B86" s="220"/>
      <c r="C86" s="58" t="s">
        <v>65</v>
      </c>
      <c r="D86" s="59"/>
      <c r="E86" s="200">
        <f>SUM(I51:I85)</f>
        <v>0</v>
      </c>
      <c r="F86" s="201"/>
      <c r="G86" s="201"/>
      <c r="H86" s="201"/>
      <c r="I86" s="202"/>
      <c r="J86" s="200">
        <f>SUM(N51:N85)</f>
        <v>0</v>
      </c>
      <c r="K86" s="201"/>
      <c r="L86" s="201"/>
      <c r="M86" s="201"/>
      <c r="N86" s="202"/>
      <c r="O86" s="200">
        <f>SUM(S51:S85)</f>
        <v>0</v>
      </c>
      <c r="P86" s="201"/>
      <c r="Q86" s="201"/>
      <c r="R86" s="201"/>
      <c r="S86" s="202"/>
    </row>
    <row r="87" spans="1:19" ht="35.1" customHeight="1">
      <c r="A87" s="29" t="s">
        <v>1</v>
      </c>
      <c r="B87" s="29"/>
      <c r="C87" s="28" t="s">
        <v>54</v>
      </c>
      <c r="D87" s="26"/>
      <c r="E87" s="51" t="s">
        <v>33</v>
      </c>
      <c r="F87" s="52" t="s">
        <v>44</v>
      </c>
      <c r="G87" s="109" t="s">
        <v>45</v>
      </c>
      <c r="H87" s="78" t="s">
        <v>46</v>
      </c>
      <c r="I87" s="78" t="s">
        <v>47</v>
      </c>
      <c r="J87" s="51" t="s">
        <v>33</v>
      </c>
      <c r="K87" s="52" t="s">
        <v>44</v>
      </c>
      <c r="L87" s="78" t="s">
        <v>45</v>
      </c>
      <c r="M87" s="78" t="s">
        <v>46</v>
      </c>
      <c r="N87" s="78" t="s">
        <v>47</v>
      </c>
      <c r="O87" s="51" t="s">
        <v>33</v>
      </c>
      <c r="P87" s="52" t="s">
        <v>44</v>
      </c>
      <c r="Q87" s="78" t="s">
        <v>45</v>
      </c>
      <c r="R87" s="78" t="s">
        <v>46</v>
      </c>
      <c r="S87" s="78" t="s">
        <v>47</v>
      </c>
    </row>
    <row r="88" spans="1:19" ht="35.1" customHeight="1">
      <c r="A88" s="212">
        <v>1</v>
      </c>
      <c r="B88" s="212" t="s">
        <v>144</v>
      </c>
      <c r="C88" s="35" t="s">
        <v>73</v>
      </c>
      <c r="D88" s="24" t="s">
        <v>4</v>
      </c>
      <c r="E88" s="131">
        <v>12</v>
      </c>
      <c r="F88" s="122"/>
      <c r="G88" s="121">
        <v>0.18</v>
      </c>
      <c r="H88" s="149">
        <f t="shared" ref="H88:H95" si="60">F88*(100%+G88)</f>
        <v>0</v>
      </c>
      <c r="I88" s="149">
        <f t="shared" ref="I88:I95" si="61">E88*H88</f>
        <v>0</v>
      </c>
      <c r="J88" s="131">
        <v>12</v>
      </c>
      <c r="K88" s="122"/>
      <c r="L88" s="121">
        <v>0.18</v>
      </c>
      <c r="M88" s="129">
        <f t="shared" ref="M88:M95" si="62">K88*(100%+L88)</f>
        <v>0</v>
      </c>
      <c r="N88" s="129">
        <f t="shared" ref="N88:N95" si="63">J88*M88</f>
        <v>0</v>
      </c>
      <c r="O88" s="131">
        <v>12</v>
      </c>
      <c r="P88" s="105"/>
      <c r="Q88" s="97">
        <v>0.18</v>
      </c>
      <c r="R88" s="88">
        <f t="shared" ref="R88:R95" si="64">P88*(100%+Q88)</f>
        <v>0</v>
      </c>
      <c r="S88" s="88">
        <f t="shared" ref="S88:S95" si="65">O88*R88</f>
        <v>0</v>
      </c>
    </row>
    <row r="89" spans="1:19" ht="35.1" customHeight="1">
      <c r="A89" s="213"/>
      <c r="B89" s="213"/>
      <c r="C89" s="36" t="s">
        <v>75</v>
      </c>
      <c r="D89" s="24" t="s">
        <v>4</v>
      </c>
      <c r="E89" s="131">
        <f>12*5</f>
        <v>60</v>
      </c>
      <c r="F89" s="122"/>
      <c r="G89" s="121">
        <v>0.18</v>
      </c>
      <c r="H89" s="149">
        <f t="shared" si="60"/>
        <v>0</v>
      </c>
      <c r="I89" s="149">
        <f t="shared" si="61"/>
        <v>0</v>
      </c>
      <c r="J89" s="131">
        <v>48</v>
      </c>
      <c r="K89" s="122"/>
      <c r="L89" s="121">
        <v>0.18</v>
      </c>
      <c r="M89" s="129">
        <f t="shared" si="62"/>
        <v>0</v>
      </c>
      <c r="N89" s="129">
        <f t="shared" si="63"/>
        <v>0</v>
      </c>
      <c r="O89" s="131">
        <v>12</v>
      </c>
      <c r="P89" s="105"/>
      <c r="Q89" s="97">
        <v>0.18</v>
      </c>
      <c r="R89" s="88">
        <f t="shared" si="64"/>
        <v>0</v>
      </c>
      <c r="S89" s="88">
        <f t="shared" si="65"/>
        <v>0</v>
      </c>
    </row>
    <row r="90" spans="1:19" ht="35.1" customHeight="1">
      <c r="A90" s="213"/>
      <c r="B90" s="213"/>
      <c r="C90" s="36" t="s">
        <v>74</v>
      </c>
      <c r="D90" s="24" t="s">
        <v>8</v>
      </c>
      <c r="E90" s="131">
        <f>12*5</f>
        <v>60</v>
      </c>
      <c r="F90" s="122"/>
      <c r="G90" s="121">
        <v>0.05</v>
      </c>
      <c r="H90" s="149">
        <f t="shared" si="60"/>
        <v>0</v>
      </c>
      <c r="I90" s="149">
        <f t="shared" si="61"/>
        <v>0</v>
      </c>
      <c r="J90" s="131">
        <v>36</v>
      </c>
      <c r="K90" s="122"/>
      <c r="L90" s="121">
        <v>0.05</v>
      </c>
      <c r="M90" s="129">
        <f t="shared" si="62"/>
        <v>0</v>
      </c>
      <c r="N90" s="129">
        <f t="shared" si="63"/>
        <v>0</v>
      </c>
      <c r="O90" s="31">
        <v>1</v>
      </c>
      <c r="P90" s="105"/>
      <c r="Q90" s="97">
        <v>0.05</v>
      </c>
      <c r="R90" s="88">
        <f t="shared" si="64"/>
        <v>0</v>
      </c>
      <c r="S90" s="88">
        <f t="shared" si="65"/>
        <v>0</v>
      </c>
    </row>
    <row r="91" spans="1:19" ht="34.5" customHeight="1">
      <c r="A91" s="213"/>
      <c r="B91" s="213"/>
      <c r="C91" s="36" t="s">
        <v>240</v>
      </c>
      <c r="D91" s="24" t="s">
        <v>8</v>
      </c>
      <c r="E91" s="31">
        <v>1</v>
      </c>
      <c r="F91" s="122"/>
      <c r="G91" s="121">
        <v>0.05</v>
      </c>
      <c r="H91" s="149">
        <f t="shared" si="60"/>
        <v>0</v>
      </c>
      <c r="I91" s="149">
        <f t="shared" si="61"/>
        <v>0</v>
      </c>
      <c r="J91" s="131">
        <v>12</v>
      </c>
      <c r="K91" s="122"/>
      <c r="L91" s="121">
        <v>0.05</v>
      </c>
      <c r="M91" s="129">
        <f t="shared" si="62"/>
        <v>0</v>
      </c>
      <c r="N91" s="129">
        <f t="shared" si="63"/>
        <v>0</v>
      </c>
      <c r="O91" s="131">
        <v>12</v>
      </c>
      <c r="P91" s="105"/>
      <c r="Q91" s="97">
        <v>0.05</v>
      </c>
      <c r="R91" s="88">
        <f t="shared" si="64"/>
        <v>0</v>
      </c>
      <c r="S91" s="88">
        <f t="shared" si="65"/>
        <v>0</v>
      </c>
    </row>
    <row r="92" spans="1:19" ht="35.1" customHeight="1">
      <c r="A92" s="213"/>
      <c r="B92" s="213"/>
      <c r="C92" s="36" t="s">
        <v>55</v>
      </c>
      <c r="D92" s="24" t="s">
        <v>8</v>
      </c>
      <c r="E92" s="131">
        <f>12*7</f>
        <v>84</v>
      </c>
      <c r="F92" s="122"/>
      <c r="G92" s="121">
        <v>0.05</v>
      </c>
      <c r="H92" s="149">
        <f t="shared" si="60"/>
        <v>0</v>
      </c>
      <c r="I92" s="149">
        <f t="shared" si="61"/>
        <v>0</v>
      </c>
      <c r="J92" s="131">
        <f>12*7</f>
        <v>84</v>
      </c>
      <c r="K92" s="122"/>
      <c r="L92" s="121">
        <v>0.05</v>
      </c>
      <c r="M92" s="129">
        <f t="shared" si="62"/>
        <v>0</v>
      </c>
      <c r="N92" s="129">
        <f t="shared" si="63"/>
        <v>0</v>
      </c>
      <c r="O92" s="131">
        <f>12*7</f>
        <v>84</v>
      </c>
      <c r="P92" s="105"/>
      <c r="Q92" s="97">
        <v>0.05</v>
      </c>
      <c r="R92" s="88">
        <f t="shared" si="64"/>
        <v>0</v>
      </c>
      <c r="S92" s="88">
        <f t="shared" si="65"/>
        <v>0</v>
      </c>
    </row>
    <row r="93" spans="1:19" ht="35.1" customHeight="1">
      <c r="A93" s="213"/>
      <c r="B93" s="213"/>
      <c r="C93" s="36" t="s">
        <v>56</v>
      </c>
      <c r="D93" s="24" t="s">
        <v>8</v>
      </c>
      <c r="E93" s="31">
        <v>1</v>
      </c>
      <c r="F93" s="122"/>
      <c r="G93" s="121">
        <v>0.05</v>
      </c>
      <c r="H93" s="149">
        <f t="shared" si="60"/>
        <v>0</v>
      </c>
      <c r="I93" s="149">
        <f t="shared" si="61"/>
        <v>0</v>
      </c>
      <c r="J93" s="31">
        <v>1</v>
      </c>
      <c r="K93" s="122"/>
      <c r="L93" s="121">
        <v>0.05</v>
      </c>
      <c r="M93" s="129">
        <f t="shared" si="62"/>
        <v>0</v>
      </c>
      <c r="N93" s="129">
        <f t="shared" si="63"/>
        <v>0</v>
      </c>
      <c r="O93" s="31">
        <v>1</v>
      </c>
      <c r="P93" s="105"/>
      <c r="Q93" s="97">
        <v>0.05</v>
      </c>
      <c r="R93" s="88">
        <f t="shared" si="64"/>
        <v>0</v>
      </c>
      <c r="S93" s="88">
        <f t="shared" si="65"/>
        <v>0</v>
      </c>
    </row>
    <row r="94" spans="1:19" ht="35.1" customHeight="1">
      <c r="A94" s="213"/>
      <c r="B94" s="213"/>
      <c r="C94" s="36" t="s">
        <v>241</v>
      </c>
      <c r="D94" s="24" t="s">
        <v>8</v>
      </c>
      <c r="E94" s="31">
        <v>1</v>
      </c>
      <c r="F94" s="122"/>
      <c r="G94" s="121">
        <v>0.05</v>
      </c>
      <c r="H94" s="149">
        <f t="shared" si="60"/>
        <v>0</v>
      </c>
      <c r="I94" s="149">
        <f t="shared" si="61"/>
        <v>0</v>
      </c>
      <c r="J94" s="31">
        <v>1</v>
      </c>
      <c r="K94" s="122"/>
      <c r="L94" s="121">
        <v>0.05</v>
      </c>
      <c r="M94" s="129">
        <f t="shared" si="62"/>
        <v>0</v>
      </c>
      <c r="N94" s="129">
        <f t="shared" si="63"/>
        <v>0</v>
      </c>
      <c r="O94" s="31">
        <v>1</v>
      </c>
      <c r="P94" s="105"/>
      <c r="Q94" s="97">
        <v>0.05</v>
      </c>
      <c r="R94" s="88">
        <f t="shared" si="64"/>
        <v>0</v>
      </c>
      <c r="S94" s="88">
        <f t="shared" si="65"/>
        <v>0</v>
      </c>
    </row>
    <row r="95" spans="1:19" ht="35.1" customHeight="1">
      <c r="A95" s="213"/>
      <c r="B95" s="213"/>
      <c r="C95" s="36" t="s">
        <v>57</v>
      </c>
      <c r="D95" s="24" t="s">
        <v>8</v>
      </c>
      <c r="E95" s="131">
        <f>12*2</f>
        <v>24</v>
      </c>
      <c r="F95" s="122"/>
      <c r="G95" s="121">
        <v>0.05</v>
      </c>
      <c r="H95" s="149">
        <f t="shared" si="60"/>
        <v>0</v>
      </c>
      <c r="I95" s="149">
        <f t="shared" si="61"/>
        <v>0</v>
      </c>
      <c r="J95" s="131">
        <f>12*2</f>
        <v>24</v>
      </c>
      <c r="K95" s="122"/>
      <c r="L95" s="121">
        <v>0.05</v>
      </c>
      <c r="M95" s="129">
        <f t="shared" si="62"/>
        <v>0</v>
      </c>
      <c r="N95" s="129">
        <f t="shared" si="63"/>
        <v>0</v>
      </c>
      <c r="O95" s="131">
        <f>12*2</f>
        <v>24</v>
      </c>
      <c r="P95" s="105"/>
      <c r="Q95" s="97">
        <v>0.05</v>
      </c>
      <c r="R95" s="88">
        <f t="shared" si="64"/>
        <v>0</v>
      </c>
      <c r="S95" s="88">
        <f t="shared" si="65"/>
        <v>0</v>
      </c>
    </row>
    <row r="96" spans="1:19" ht="35.1" customHeight="1">
      <c r="A96" s="213"/>
      <c r="B96" s="213"/>
      <c r="C96" s="33" t="s">
        <v>64</v>
      </c>
      <c r="D96" s="60"/>
      <c r="E96" s="204">
        <f>SUM(I88:I95)</f>
        <v>0</v>
      </c>
      <c r="F96" s="205"/>
      <c r="G96" s="205"/>
      <c r="H96" s="205"/>
      <c r="I96" s="206">
        <f>SUM(I88:I95)</f>
        <v>0</v>
      </c>
      <c r="J96" s="204">
        <f>SUM(N88:N95)</f>
        <v>0</v>
      </c>
      <c r="K96" s="205"/>
      <c r="L96" s="205"/>
      <c r="M96" s="205"/>
      <c r="N96" s="206">
        <f>SUM(N88:N95)</f>
        <v>0</v>
      </c>
      <c r="O96" s="204">
        <f>SUM(S88:S95)</f>
        <v>0</v>
      </c>
      <c r="P96" s="205"/>
      <c r="Q96" s="205"/>
      <c r="R96" s="205"/>
      <c r="S96" s="206">
        <f>SUM(S88:S95)</f>
        <v>0</v>
      </c>
    </row>
    <row r="97" spans="1:19" ht="30" customHeight="1">
      <c r="A97" s="213">
        <v>2</v>
      </c>
      <c r="B97" s="213"/>
      <c r="C97" s="37" t="s">
        <v>114</v>
      </c>
      <c r="D97" s="24"/>
      <c r="E97" s="131"/>
      <c r="F97" s="130"/>
      <c r="G97" s="132"/>
      <c r="H97" s="133"/>
      <c r="I97" s="133"/>
      <c r="J97" s="131"/>
      <c r="K97" s="130"/>
      <c r="L97" s="132"/>
      <c r="M97" s="133"/>
      <c r="N97" s="133"/>
      <c r="O97" s="131"/>
      <c r="P97" s="95"/>
      <c r="Q97" s="99"/>
      <c r="R97" s="90"/>
      <c r="S97" s="90"/>
    </row>
    <row r="98" spans="1:19" ht="30" customHeight="1">
      <c r="A98" s="213"/>
      <c r="B98" s="213"/>
      <c r="C98" s="38" t="s">
        <v>37</v>
      </c>
      <c r="D98" s="24" t="s">
        <v>8</v>
      </c>
      <c r="E98" s="134">
        <v>10</v>
      </c>
      <c r="F98" s="130"/>
      <c r="G98" s="121">
        <v>0.18</v>
      </c>
      <c r="H98" s="129">
        <f t="shared" ref="H98:H100" si="66">F98*(100%+G98)</f>
        <v>0</v>
      </c>
      <c r="I98" s="129">
        <f t="shared" ref="I98:I100" si="67">E98*H98</f>
        <v>0</v>
      </c>
      <c r="J98" s="134">
        <v>10</v>
      </c>
      <c r="K98" s="130"/>
      <c r="L98" s="121">
        <v>0.18</v>
      </c>
      <c r="M98" s="129">
        <f t="shared" ref="M98:M100" si="68">K98*(100%+L98)</f>
        <v>0</v>
      </c>
      <c r="N98" s="129">
        <f t="shared" ref="N98:N100" si="69">J98*M98</f>
        <v>0</v>
      </c>
      <c r="O98" s="134">
        <v>10</v>
      </c>
      <c r="P98" s="95"/>
      <c r="Q98" s="97">
        <v>0.18</v>
      </c>
      <c r="R98" s="88">
        <f t="shared" ref="R98:R100" si="70">P98*(100%+Q98)</f>
        <v>0</v>
      </c>
      <c r="S98" s="88">
        <f t="shared" ref="S98:S100" si="71">O98*R98</f>
        <v>0</v>
      </c>
    </row>
    <row r="99" spans="1:19" ht="30" customHeight="1">
      <c r="A99" s="213"/>
      <c r="B99" s="213"/>
      <c r="C99" s="38" t="s">
        <v>38</v>
      </c>
      <c r="D99" s="24" t="s">
        <v>8</v>
      </c>
      <c r="E99" s="134">
        <v>5</v>
      </c>
      <c r="F99" s="130"/>
      <c r="G99" s="121">
        <v>0.18</v>
      </c>
      <c r="H99" s="129">
        <f t="shared" si="66"/>
        <v>0</v>
      </c>
      <c r="I99" s="129">
        <f t="shared" si="67"/>
        <v>0</v>
      </c>
      <c r="J99" s="134">
        <v>5</v>
      </c>
      <c r="K99" s="130"/>
      <c r="L99" s="121">
        <v>0.18</v>
      </c>
      <c r="M99" s="129">
        <f t="shared" si="68"/>
        <v>0</v>
      </c>
      <c r="N99" s="129">
        <f t="shared" si="69"/>
        <v>0</v>
      </c>
      <c r="O99" s="134">
        <v>5</v>
      </c>
      <c r="P99" s="95"/>
      <c r="Q99" s="97">
        <v>0.18</v>
      </c>
      <c r="R99" s="88">
        <f t="shared" si="70"/>
        <v>0</v>
      </c>
      <c r="S99" s="88">
        <f t="shared" si="71"/>
        <v>0</v>
      </c>
    </row>
    <row r="100" spans="1:19" ht="30" customHeight="1">
      <c r="A100" s="213"/>
      <c r="B100" s="213"/>
      <c r="C100" s="38" t="s">
        <v>39</v>
      </c>
      <c r="D100" s="24" t="s">
        <v>8</v>
      </c>
      <c r="E100" s="134">
        <v>3</v>
      </c>
      <c r="F100" s="130"/>
      <c r="G100" s="121">
        <v>0.18</v>
      </c>
      <c r="H100" s="129">
        <f t="shared" si="66"/>
        <v>0</v>
      </c>
      <c r="I100" s="129">
        <f t="shared" si="67"/>
        <v>0</v>
      </c>
      <c r="J100" s="134">
        <v>3</v>
      </c>
      <c r="K100" s="130"/>
      <c r="L100" s="121">
        <v>0.18</v>
      </c>
      <c r="M100" s="129">
        <f t="shared" si="68"/>
        <v>0</v>
      </c>
      <c r="N100" s="129">
        <f t="shared" si="69"/>
        <v>0</v>
      </c>
      <c r="O100" s="134">
        <v>3</v>
      </c>
      <c r="P100" s="95"/>
      <c r="Q100" s="97">
        <v>0.18</v>
      </c>
      <c r="R100" s="88">
        <f t="shared" si="70"/>
        <v>0</v>
      </c>
      <c r="S100" s="88">
        <f t="shared" si="71"/>
        <v>0</v>
      </c>
    </row>
    <row r="101" spans="1:19" ht="30" customHeight="1">
      <c r="A101" s="213"/>
      <c r="B101" s="213"/>
      <c r="C101" s="40" t="s">
        <v>115</v>
      </c>
      <c r="D101" s="24"/>
      <c r="E101" s="134"/>
      <c r="F101" s="130"/>
      <c r="G101" s="132"/>
      <c r="H101" s="133"/>
      <c r="I101" s="133"/>
      <c r="J101" s="134"/>
      <c r="K101" s="130"/>
      <c r="L101" s="132"/>
      <c r="M101" s="133"/>
      <c r="N101" s="133"/>
      <c r="O101" s="134"/>
      <c r="P101" s="95"/>
      <c r="Q101" s="99"/>
      <c r="R101" s="90"/>
      <c r="S101" s="90"/>
    </row>
    <row r="102" spans="1:19" ht="30" customHeight="1">
      <c r="A102" s="213"/>
      <c r="B102" s="213"/>
      <c r="C102" s="41" t="s">
        <v>37</v>
      </c>
      <c r="D102" s="24" t="s">
        <v>8</v>
      </c>
      <c r="E102" s="134">
        <v>20</v>
      </c>
      <c r="F102" s="130"/>
      <c r="G102" s="121">
        <v>0.18</v>
      </c>
      <c r="H102" s="129">
        <f t="shared" ref="H102:H104" si="72">F102*(100%+G102)</f>
        <v>0</v>
      </c>
      <c r="I102" s="129">
        <f t="shared" ref="I102:I104" si="73">E102*H102</f>
        <v>0</v>
      </c>
      <c r="J102" s="134">
        <v>20</v>
      </c>
      <c r="K102" s="130"/>
      <c r="L102" s="121">
        <v>0.18</v>
      </c>
      <c r="M102" s="129">
        <f t="shared" ref="M102:M104" si="74">K102*(100%+L102)</f>
        <v>0</v>
      </c>
      <c r="N102" s="129">
        <f t="shared" ref="N102:N104" si="75">J102*M102</f>
        <v>0</v>
      </c>
      <c r="O102" s="134">
        <v>20</v>
      </c>
      <c r="P102" s="95"/>
      <c r="Q102" s="97">
        <v>0.18</v>
      </c>
      <c r="R102" s="88">
        <f t="shared" ref="R102:R104" si="76">P102*(100%+Q102)</f>
        <v>0</v>
      </c>
      <c r="S102" s="88">
        <f t="shared" ref="S102:S104" si="77">O102*R102</f>
        <v>0</v>
      </c>
    </row>
    <row r="103" spans="1:19" ht="30" customHeight="1">
      <c r="A103" s="213"/>
      <c r="B103" s="213"/>
      <c r="C103" s="41" t="s">
        <v>38</v>
      </c>
      <c r="D103" s="24" t="s">
        <v>8</v>
      </c>
      <c r="E103" s="134">
        <v>10</v>
      </c>
      <c r="F103" s="130"/>
      <c r="G103" s="121">
        <v>0.18</v>
      </c>
      <c r="H103" s="129">
        <f t="shared" si="72"/>
        <v>0</v>
      </c>
      <c r="I103" s="129">
        <f t="shared" si="73"/>
        <v>0</v>
      </c>
      <c r="J103" s="134">
        <v>10</v>
      </c>
      <c r="K103" s="130"/>
      <c r="L103" s="121">
        <v>0.18</v>
      </c>
      <c r="M103" s="129">
        <f t="shared" si="74"/>
        <v>0</v>
      </c>
      <c r="N103" s="129">
        <f t="shared" si="75"/>
        <v>0</v>
      </c>
      <c r="O103" s="134">
        <v>10</v>
      </c>
      <c r="P103" s="95"/>
      <c r="Q103" s="97">
        <v>0.18</v>
      </c>
      <c r="R103" s="88">
        <f t="shared" si="76"/>
        <v>0</v>
      </c>
      <c r="S103" s="88">
        <f t="shared" si="77"/>
        <v>0</v>
      </c>
    </row>
    <row r="104" spans="1:19" ht="30" customHeight="1">
      <c r="A104" s="213"/>
      <c r="B104" s="213"/>
      <c r="C104" s="41" t="s">
        <v>39</v>
      </c>
      <c r="D104" s="24" t="s">
        <v>8</v>
      </c>
      <c r="E104" s="134">
        <v>3</v>
      </c>
      <c r="F104" s="130"/>
      <c r="G104" s="121">
        <v>0.18</v>
      </c>
      <c r="H104" s="129">
        <f t="shared" si="72"/>
        <v>0</v>
      </c>
      <c r="I104" s="129">
        <f t="shared" si="73"/>
        <v>0</v>
      </c>
      <c r="J104" s="134">
        <v>3</v>
      </c>
      <c r="K104" s="130"/>
      <c r="L104" s="121">
        <v>0.18</v>
      </c>
      <c r="M104" s="129">
        <f t="shared" si="74"/>
        <v>0</v>
      </c>
      <c r="N104" s="129">
        <f t="shared" si="75"/>
        <v>0</v>
      </c>
      <c r="O104" s="134">
        <v>3</v>
      </c>
      <c r="P104" s="95"/>
      <c r="Q104" s="97">
        <v>0.18</v>
      </c>
      <c r="R104" s="88">
        <f t="shared" si="76"/>
        <v>0</v>
      </c>
      <c r="S104" s="88">
        <f t="shared" si="77"/>
        <v>0</v>
      </c>
    </row>
    <row r="105" spans="1:19" ht="30" customHeight="1">
      <c r="A105" s="213"/>
      <c r="B105" s="213"/>
      <c r="C105" s="30" t="s">
        <v>0</v>
      </c>
      <c r="D105" s="25"/>
      <c r="E105" s="94"/>
      <c r="F105" s="130"/>
      <c r="G105" s="132"/>
      <c r="H105" s="133"/>
      <c r="I105" s="133"/>
      <c r="J105" s="94"/>
      <c r="K105" s="130"/>
      <c r="L105" s="132"/>
      <c r="M105" s="133"/>
      <c r="N105" s="133"/>
      <c r="O105" s="94"/>
      <c r="P105" s="95"/>
      <c r="Q105" s="99"/>
      <c r="R105" s="90"/>
      <c r="S105" s="90"/>
    </row>
    <row r="106" spans="1:19" s="14" customFormat="1" ht="24.2" customHeight="1">
      <c r="A106" s="213"/>
      <c r="B106" s="213"/>
      <c r="C106" s="39" t="s">
        <v>58</v>
      </c>
      <c r="D106" s="13" t="s">
        <v>8</v>
      </c>
      <c r="E106" s="135">
        <v>2</v>
      </c>
      <c r="F106" s="136"/>
      <c r="G106" s="121">
        <v>0.05</v>
      </c>
      <c r="H106" s="129">
        <f t="shared" ref="H106:H133" si="78">F106*(100%+G106)</f>
        <v>0</v>
      </c>
      <c r="I106" s="129">
        <f t="shared" ref="I106:I133" si="79">E106*H106</f>
        <v>0</v>
      </c>
      <c r="J106" s="135">
        <v>1</v>
      </c>
      <c r="K106" s="136"/>
      <c r="L106" s="121">
        <v>0.05</v>
      </c>
      <c r="M106" s="129">
        <f t="shared" ref="M106:M133" si="80">K106*(100%+L106)</f>
        <v>0</v>
      </c>
      <c r="N106" s="129">
        <f t="shared" ref="N106:N133" si="81">J106*M106</f>
        <v>0</v>
      </c>
      <c r="O106" s="135">
        <v>1</v>
      </c>
      <c r="P106" s="96"/>
      <c r="Q106" s="97">
        <v>0.05</v>
      </c>
      <c r="R106" s="88">
        <f t="shared" ref="R106:R133" si="82">P106*(100%+Q106)</f>
        <v>0</v>
      </c>
      <c r="S106" s="88">
        <f t="shared" ref="S106:S133" si="83">O106*R106</f>
        <v>0</v>
      </c>
    </row>
    <row r="107" spans="1:19" s="14" customFormat="1" ht="27.2" customHeight="1">
      <c r="A107" s="213"/>
      <c r="B107" s="213"/>
      <c r="C107" s="39" t="s">
        <v>59</v>
      </c>
      <c r="D107" s="13" t="s">
        <v>8</v>
      </c>
      <c r="E107" s="135">
        <v>2</v>
      </c>
      <c r="F107" s="136"/>
      <c r="G107" s="121">
        <v>0.05</v>
      </c>
      <c r="H107" s="129">
        <f t="shared" si="78"/>
        <v>0</v>
      </c>
      <c r="I107" s="129">
        <f t="shared" si="79"/>
        <v>0</v>
      </c>
      <c r="J107" s="135">
        <v>1</v>
      </c>
      <c r="K107" s="136"/>
      <c r="L107" s="121">
        <v>0.05</v>
      </c>
      <c r="M107" s="129">
        <f t="shared" si="80"/>
        <v>0</v>
      </c>
      <c r="N107" s="129">
        <f t="shared" si="81"/>
        <v>0</v>
      </c>
      <c r="O107" s="135">
        <v>1</v>
      </c>
      <c r="P107" s="96"/>
      <c r="Q107" s="97">
        <v>0.05</v>
      </c>
      <c r="R107" s="88">
        <f t="shared" si="82"/>
        <v>0</v>
      </c>
      <c r="S107" s="88">
        <f t="shared" si="83"/>
        <v>0</v>
      </c>
    </row>
    <row r="108" spans="1:19" s="14" customFormat="1" ht="28.5" customHeight="1">
      <c r="A108" s="213"/>
      <c r="B108" s="213"/>
      <c r="C108" s="39" t="s">
        <v>60</v>
      </c>
      <c r="D108" s="13" t="s">
        <v>8</v>
      </c>
      <c r="E108" s="135">
        <v>2</v>
      </c>
      <c r="F108" s="136"/>
      <c r="G108" s="121">
        <v>0.05</v>
      </c>
      <c r="H108" s="129">
        <f t="shared" si="78"/>
        <v>0</v>
      </c>
      <c r="I108" s="129">
        <f t="shared" si="79"/>
        <v>0</v>
      </c>
      <c r="J108" s="135">
        <v>1</v>
      </c>
      <c r="K108" s="136"/>
      <c r="L108" s="121">
        <v>0.05</v>
      </c>
      <c r="M108" s="129">
        <f t="shared" si="80"/>
        <v>0</v>
      </c>
      <c r="N108" s="129">
        <f t="shared" si="81"/>
        <v>0</v>
      </c>
      <c r="O108" s="135">
        <v>1</v>
      </c>
      <c r="P108" s="96"/>
      <c r="Q108" s="97">
        <v>0.05</v>
      </c>
      <c r="R108" s="88">
        <f t="shared" si="82"/>
        <v>0</v>
      </c>
      <c r="S108" s="88">
        <f t="shared" si="83"/>
        <v>0</v>
      </c>
    </row>
    <row r="109" spans="1:19" s="14" customFormat="1" ht="24.2" customHeight="1">
      <c r="A109" s="213"/>
      <c r="B109" s="213"/>
      <c r="C109" s="39" t="s">
        <v>61</v>
      </c>
      <c r="D109" s="13" t="s">
        <v>8</v>
      </c>
      <c r="E109" s="135">
        <v>2</v>
      </c>
      <c r="F109" s="136"/>
      <c r="G109" s="121">
        <v>0.05</v>
      </c>
      <c r="H109" s="129">
        <f t="shared" si="78"/>
        <v>0</v>
      </c>
      <c r="I109" s="129">
        <f t="shared" si="79"/>
        <v>0</v>
      </c>
      <c r="J109" s="135">
        <v>1</v>
      </c>
      <c r="K109" s="136"/>
      <c r="L109" s="121">
        <v>0.05</v>
      </c>
      <c r="M109" s="129">
        <f t="shared" si="80"/>
        <v>0</v>
      </c>
      <c r="N109" s="129">
        <f t="shared" si="81"/>
        <v>0</v>
      </c>
      <c r="O109" s="135">
        <v>1</v>
      </c>
      <c r="P109" s="96"/>
      <c r="Q109" s="97">
        <v>0.05</v>
      </c>
      <c r="R109" s="88">
        <f t="shared" si="82"/>
        <v>0</v>
      </c>
      <c r="S109" s="88">
        <f t="shared" si="83"/>
        <v>0</v>
      </c>
    </row>
    <row r="110" spans="1:19" s="14" customFormat="1" ht="35.1" customHeight="1">
      <c r="A110" s="213"/>
      <c r="B110" s="213"/>
      <c r="C110" s="39" t="s">
        <v>62</v>
      </c>
      <c r="D110" s="13" t="s">
        <v>8</v>
      </c>
      <c r="E110" s="135">
        <v>2</v>
      </c>
      <c r="F110" s="136"/>
      <c r="G110" s="121">
        <v>0.05</v>
      </c>
      <c r="H110" s="129">
        <f t="shared" si="78"/>
        <v>0</v>
      </c>
      <c r="I110" s="129">
        <f t="shared" si="79"/>
        <v>0</v>
      </c>
      <c r="J110" s="135">
        <v>1</v>
      </c>
      <c r="K110" s="136"/>
      <c r="L110" s="121">
        <v>0.05</v>
      </c>
      <c r="M110" s="129">
        <f t="shared" si="80"/>
        <v>0</v>
      </c>
      <c r="N110" s="129">
        <f t="shared" si="81"/>
        <v>0</v>
      </c>
      <c r="O110" s="135">
        <v>1</v>
      </c>
      <c r="P110" s="96"/>
      <c r="Q110" s="97">
        <v>0.05</v>
      </c>
      <c r="R110" s="88">
        <f t="shared" si="82"/>
        <v>0</v>
      </c>
      <c r="S110" s="88">
        <f t="shared" si="83"/>
        <v>0</v>
      </c>
    </row>
    <row r="111" spans="1:19" s="14" customFormat="1" ht="35.1" customHeight="1">
      <c r="A111" s="213"/>
      <c r="B111" s="213"/>
      <c r="C111" s="39" t="s">
        <v>76</v>
      </c>
      <c r="D111" s="13" t="s">
        <v>8</v>
      </c>
      <c r="E111" s="135">
        <v>2</v>
      </c>
      <c r="F111" s="136"/>
      <c r="G111" s="121">
        <v>0.05</v>
      </c>
      <c r="H111" s="129">
        <f t="shared" si="78"/>
        <v>0</v>
      </c>
      <c r="I111" s="129">
        <f t="shared" si="79"/>
        <v>0</v>
      </c>
      <c r="J111" s="135">
        <v>1</v>
      </c>
      <c r="K111" s="136"/>
      <c r="L111" s="121">
        <v>0.05</v>
      </c>
      <c r="M111" s="129">
        <f t="shared" si="80"/>
        <v>0</v>
      </c>
      <c r="N111" s="129">
        <f t="shared" si="81"/>
        <v>0</v>
      </c>
      <c r="O111" s="135">
        <v>1</v>
      </c>
      <c r="P111" s="96"/>
      <c r="Q111" s="97">
        <v>0.05</v>
      </c>
      <c r="R111" s="88">
        <f t="shared" si="82"/>
        <v>0</v>
      </c>
      <c r="S111" s="88">
        <f t="shared" si="83"/>
        <v>0</v>
      </c>
    </row>
    <row r="112" spans="1:19" s="14" customFormat="1" ht="35.1" customHeight="1">
      <c r="A112" s="213"/>
      <c r="B112" s="213"/>
      <c r="C112" s="39" t="s">
        <v>77</v>
      </c>
      <c r="D112" s="13" t="s">
        <v>8</v>
      </c>
      <c r="E112" s="135">
        <v>2</v>
      </c>
      <c r="F112" s="136"/>
      <c r="G112" s="121">
        <v>0.05</v>
      </c>
      <c r="H112" s="129">
        <f t="shared" si="78"/>
        <v>0</v>
      </c>
      <c r="I112" s="129">
        <f t="shared" si="79"/>
        <v>0</v>
      </c>
      <c r="J112" s="135">
        <v>1</v>
      </c>
      <c r="K112" s="136"/>
      <c r="L112" s="121">
        <v>0.05</v>
      </c>
      <c r="M112" s="129">
        <f t="shared" si="80"/>
        <v>0</v>
      </c>
      <c r="N112" s="129">
        <f t="shared" si="81"/>
        <v>0</v>
      </c>
      <c r="O112" s="135">
        <v>1</v>
      </c>
      <c r="P112" s="96"/>
      <c r="Q112" s="97">
        <v>0.05</v>
      </c>
      <c r="R112" s="88">
        <f t="shared" si="82"/>
        <v>0</v>
      </c>
      <c r="S112" s="88">
        <f t="shared" si="83"/>
        <v>0</v>
      </c>
    </row>
    <row r="113" spans="1:19" s="14" customFormat="1" ht="35.1" customHeight="1">
      <c r="A113" s="213"/>
      <c r="B113" s="213"/>
      <c r="C113" s="39" t="s">
        <v>78</v>
      </c>
      <c r="D113" s="13" t="s">
        <v>8</v>
      </c>
      <c r="E113" s="135">
        <v>2</v>
      </c>
      <c r="F113" s="136"/>
      <c r="G113" s="121">
        <v>0.05</v>
      </c>
      <c r="H113" s="129">
        <f t="shared" si="78"/>
        <v>0</v>
      </c>
      <c r="I113" s="129">
        <f t="shared" si="79"/>
        <v>0</v>
      </c>
      <c r="J113" s="135">
        <v>1</v>
      </c>
      <c r="K113" s="136"/>
      <c r="L113" s="121">
        <v>0.05</v>
      </c>
      <c r="M113" s="129">
        <f t="shared" si="80"/>
        <v>0</v>
      </c>
      <c r="N113" s="129">
        <f t="shared" si="81"/>
        <v>0</v>
      </c>
      <c r="O113" s="135">
        <v>1</v>
      </c>
      <c r="P113" s="96"/>
      <c r="Q113" s="97">
        <v>0.05</v>
      </c>
      <c r="R113" s="88">
        <f t="shared" si="82"/>
        <v>0</v>
      </c>
      <c r="S113" s="88">
        <f t="shared" si="83"/>
        <v>0</v>
      </c>
    </row>
    <row r="114" spans="1:19" s="14" customFormat="1" ht="35.1" customHeight="1">
      <c r="A114" s="213"/>
      <c r="B114" s="213"/>
      <c r="C114" s="39" t="s">
        <v>79</v>
      </c>
      <c r="D114" s="13" t="s">
        <v>8</v>
      </c>
      <c r="E114" s="135">
        <v>2</v>
      </c>
      <c r="F114" s="136"/>
      <c r="G114" s="121">
        <v>0.05</v>
      </c>
      <c r="H114" s="129">
        <f t="shared" si="78"/>
        <v>0</v>
      </c>
      <c r="I114" s="129">
        <f t="shared" si="79"/>
        <v>0</v>
      </c>
      <c r="J114" s="135">
        <v>1</v>
      </c>
      <c r="K114" s="136"/>
      <c r="L114" s="121">
        <v>0.05</v>
      </c>
      <c r="M114" s="129">
        <f t="shared" si="80"/>
        <v>0</v>
      </c>
      <c r="N114" s="129">
        <f t="shared" si="81"/>
        <v>0</v>
      </c>
      <c r="O114" s="135">
        <v>1</v>
      </c>
      <c r="P114" s="96"/>
      <c r="Q114" s="97">
        <v>0.05</v>
      </c>
      <c r="R114" s="88">
        <f t="shared" si="82"/>
        <v>0</v>
      </c>
      <c r="S114" s="88">
        <f t="shared" si="83"/>
        <v>0</v>
      </c>
    </row>
    <row r="115" spans="1:19" s="14" customFormat="1" ht="35.1" customHeight="1">
      <c r="A115" s="213"/>
      <c r="B115" s="213"/>
      <c r="C115" s="39" t="s">
        <v>43</v>
      </c>
      <c r="D115" s="13" t="s">
        <v>24</v>
      </c>
      <c r="E115" s="135">
        <v>1000</v>
      </c>
      <c r="F115" s="136"/>
      <c r="G115" s="121">
        <v>0.05</v>
      </c>
      <c r="H115" s="129">
        <f t="shared" si="78"/>
        <v>0</v>
      </c>
      <c r="I115" s="129">
        <f t="shared" si="79"/>
        <v>0</v>
      </c>
      <c r="J115" s="135">
        <v>1000</v>
      </c>
      <c r="K115" s="136"/>
      <c r="L115" s="121">
        <v>0.05</v>
      </c>
      <c r="M115" s="129">
        <f t="shared" si="80"/>
        <v>0</v>
      </c>
      <c r="N115" s="129">
        <f t="shared" si="81"/>
        <v>0</v>
      </c>
      <c r="O115" s="135">
        <v>1000</v>
      </c>
      <c r="P115" s="96"/>
      <c r="Q115" s="97">
        <v>0.05</v>
      </c>
      <c r="R115" s="88">
        <f t="shared" si="82"/>
        <v>0</v>
      </c>
      <c r="S115" s="88">
        <f t="shared" si="83"/>
        <v>0</v>
      </c>
    </row>
    <row r="116" spans="1:19" s="14" customFormat="1" ht="35.1" customHeight="1">
      <c r="A116" s="213"/>
      <c r="B116" s="213"/>
      <c r="C116" s="39" t="s">
        <v>80</v>
      </c>
      <c r="D116" s="13" t="s">
        <v>94</v>
      </c>
      <c r="E116" s="135">
        <v>5</v>
      </c>
      <c r="F116" s="136"/>
      <c r="G116" s="121">
        <v>0.05</v>
      </c>
      <c r="H116" s="129">
        <f t="shared" si="78"/>
        <v>0</v>
      </c>
      <c r="I116" s="129">
        <f t="shared" si="79"/>
        <v>0</v>
      </c>
      <c r="J116" s="135">
        <v>5</v>
      </c>
      <c r="K116" s="136"/>
      <c r="L116" s="121">
        <v>0.05</v>
      </c>
      <c r="M116" s="129">
        <f t="shared" si="80"/>
        <v>0</v>
      </c>
      <c r="N116" s="129">
        <f t="shared" si="81"/>
        <v>0</v>
      </c>
      <c r="O116" s="135">
        <v>5</v>
      </c>
      <c r="P116" s="96"/>
      <c r="Q116" s="97">
        <v>0.05</v>
      </c>
      <c r="R116" s="88">
        <f t="shared" si="82"/>
        <v>0</v>
      </c>
      <c r="S116" s="88">
        <f t="shared" si="83"/>
        <v>0</v>
      </c>
    </row>
    <row r="117" spans="1:19" s="14" customFormat="1" ht="35.1" customHeight="1">
      <c r="A117" s="213"/>
      <c r="B117" s="213"/>
      <c r="C117" s="39" t="s">
        <v>81</v>
      </c>
      <c r="D117" s="13" t="s">
        <v>22</v>
      </c>
      <c r="E117" s="135">
        <v>1000</v>
      </c>
      <c r="F117" s="136"/>
      <c r="G117" s="121">
        <v>0.05</v>
      </c>
      <c r="H117" s="129">
        <f t="shared" si="78"/>
        <v>0</v>
      </c>
      <c r="I117" s="129">
        <f t="shared" si="79"/>
        <v>0</v>
      </c>
      <c r="J117" s="135">
        <v>1000</v>
      </c>
      <c r="K117" s="136"/>
      <c r="L117" s="121">
        <v>0.05</v>
      </c>
      <c r="M117" s="129">
        <f t="shared" si="80"/>
        <v>0</v>
      </c>
      <c r="N117" s="129">
        <f t="shared" si="81"/>
        <v>0</v>
      </c>
      <c r="O117" s="135">
        <v>1000</v>
      </c>
      <c r="P117" s="96"/>
      <c r="Q117" s="97">
        <v>0.05</v>
      </c>
      <c r="R117" s="88">
        <f t="shared" si="82"/>
        <v>0</v>
      </c>
      <c r="S117" s="88">
        <f t="shared" si="83"/>
        <v>0</v>
      </c>
    </row>
    <row r="118" spans="1:19" s="14" customFormat="1" ht="35.1" customHeight="1">
      <c r="A118" s="213"/>
      <c r="B118" s="213"/>
      <c r="C118" s="39" t="s">
        <v>82</v>
      </c>
      <c r="D118" s="13" t="s">
        <v>94</v>
      </c>
      <c r="E118" s="135">
        <v>15</v>
      </c>
      <c r="F118" s="136"/>
      <c r="G118" s="121">
        <v>0.05</v>
      </c>
      <c r="H118" s="129">
        <f t="shared" si="78"/>
        <v>0</v>
      </c>
      <c r="I118" s="129">
        <f t="shared" si="79"/>
        <v>0</v>
      </c>
      <c r="J118" s="135">
        <v>15</v>
      </c>
      <c r="K118" s="136"/>
      <c r="L118" s="121">
        <v>0.05</v>
      </c>
      <c r="M118" s="129">
        <f t="shared" si="80"/>
        <v>0</v>
      </c>
      <c r="N118" s="129">
        <f t="shared" si="81"/>
        <v>0</v>
      </c>
      <c r="O118" s="135">
        <v>15</v>
      </c>
      <c r="P118" s="96"/>
      <c r="Q118" s="97">
        <v>0.05</v>
      </c>
      <c r="R118" s="88">
        <f t="shared" si="82"/>
        <v>0</v>
      </c>
      <c r="S118" s="88">
        <f t="shared" si="83"/>
        <v>0</v>
      </c>
    </row>
    <row r="119" spans="1:19" s="14" customFormat="1" ht="35.1" customHeight="1">
      <c r="A119" s="213"/>
      <c r="B119" s="213"/>
      <c r="C119" s="39" t="s">
        <v>83</v>
      </c>
      <c r="D119" s="13" t="s">
        <v>22</v>
      </c>
      <c r="E119" s="135">
        <v>1000</v>
      </c>
      <c r="F119" s="136"/>
      <c r="G119" s="121">
        <v>0.05</v>
      </c>
      <c r="H119" s="129">
        <f t="shared" si="78"/>
        <v>0</v>
      </c>
      <c r="I119" s="129">
        <f t="shared" si="79"/>
        <v>0</v>
      </c>
      <c r="J119" s="135">
        <v>1000</v>
      </c>
      <c r="K119" s="136"/>
      <c r="L119" s="121">
        <v>0.05</v>
      </c>
      <c r="M119" s="129">
        <f t="shared" si="80"/>
        <v>0</v>
      </c>
      <c r="N119" s="129">
        <f t="shared" si="81"/>
        <v>0</v>
      </c>
      <c r="O119" s="135">
        <v>1000</v>
      </c>
      <c r="P119" s="96"/>
      <c r="Q119" s="97">
        <v>0.05</v>
      </c>
      <c r="R119" s="88">
        <f t="shared" si="82"/>
        <v>0</v>
      </c>
      <c r="S119" s="88">
        <f t="shared" si="83"/>
        <v>0</v>
      </c>
    </row>
    <row r="120" spans="1:19" s="14" customFormat="1" ht="35.1" customHeight="1">
      <c r="A120" s="213"/>
      <c r="B120" s="213"/>
      <c r="C120" s="39" t="s">
        <v>242</v>
      </c>
      <c r="D120" s="13" t="s">
        <v>94</v>
      </c>
      <c r="E120" s="135">
        <v>5</v>
      </c>
      <c r="F120" s="136"/>
      <c r="G120" s="121">
        <v>0.05</v>
      </c>
      <c r="H120" s="129">
        <f t="shared" si="78"/>
        <v>0</v>
      </c>
      <c r="I120" s="129">
        <f t="shared" si="79"/>
        <v>0</v>
      </c>
      <c r="J120" s="135">
        <v>5</v>
      </c>
      <c r="K120" s="136"/>
      <c r="L120" s="121">
        <v>0.05</v>
      </c>
      <c r="M120" s="129">
        <f t="shared" si="80"/>
        <v>0</v>
      </c>
      <c r="N120" s="129">
        <f t="shared" si="81"/>
        <v>0</v>
      </c>
      <c r="O120" s="135">
        <v>5</v>
      </c>
      <c r="P120" s="96"/>
      <c r="Q120" s="97">
        <v>0.05</v>
      </c>
      <c r="R120" s="88">
        <f t="shared" si="82"/>
        <v>0</v>
      </c>
      <c r="S120" s="88">
        <f t="shared" si="83"/>
        <v>0</v>
      </c>
    </row>
    <row r="121" spans="1:19" s="14" customFormat="1" ht="35.1" customHeight="1">
      <c r="A121" s="213"/>
      <c r="B121" s="213"/>
      <c r="C121" s="39" t="s">
        <v>243</v>
      </c>
      <c r="D121" s="13" t="s">
        <v>22</v>
      </c>
      <c r="E121" s="135">
        <v>1000</v>
      </c>
      <c r="F121" s="136"/>
      <c r="G121" s="121">
        <v>0.05</v>
      </c>
      <c r="H121" s="129">
        <f t="shared" si="78"/>
        <v>0</v>
      </c>
      <c r="I121" s="129">
        <f t="shared" si="79"/>
        <v>0</v>
      </c>
      <c r="J121" s="135">
        <v>1000</v>
      </c>
      <c r="K121" s="136"/>
      <c r="L121" s="121">
        <v>0.05</v>
      </c>
      <c r="M121" s="129">
        <f t="shared" si="80"/>
        <v>0</v>
      </c>
      <c r="N121" s="129">
        <f t="shared" si="81"/>
        <v>0</v>
      </c>
      <c r="O121" s="135">
        <v>1000</v>
      </c>
      <c r="P121" s="96"/>
      <c r="Q121" s="97">
        <v>0.05</v>
      </c>
      <c r="R121" s="88">
        <f t="shared" si="82"/>
        <v>0</v>
      </c>
      <c r="S121" s="88">
        <f t="shared" si="83"/>
        <v>0</v>
      </c>
    </row>
    <row r="122" spans="1:19" s="14" customFormat="1" ht="35.1" customHeight="1">
      <c r="A122" s="213"/>
      <c r="B122" s="213"/>
      <c r="C122" s="39" t="s">
        <v>84</v>
      </c>
      <c r="D122" s="13" t="s">
        <v>94</v>
      </c>
      <c r="E122" s="135">
        <v>5</v>
      </c>
      <c r="F122" s="136"/>
      <c r="G122" s="121">
        <v>0.05</v>
      </c>
      <c r="H122" s="129">
        <f t="shared" si="78"/>
        <v>0</v>
      </c>
      <c r="I122" s="129">
        <f t="shared" si="79"/>
        <v>0</v>
      </c>
      <c r="J122" s="135">
        <v>5</v>
      </c>
      <c r="K122" s="136"/>
      <c r="L122" s="121">
        <v>0.05</v>
      </c>
      <c r="M122" s="129">
        <f t="shared" si="80"/>
        <v>0</v>
      </c>
      <c r="N122" s="129">
        <f t="shared" si="81"/>
        <v>0</v>
      </c>
      <c r="O122" s="135">
        <v>5</v>
      </c>
      <c r="P122" s="96"/>
      <c r="Q122" s="97">
        <v>0.05</v>
      </c>
      <c r="R122" s="88">
        <f t="shared" si="82"/>
        <v>0</v>
      </c>
      <c r="S122" s="88">
        <f t="shared" si="83"/>
        <v>0</v>
      </c>
    </row>
    <row r="123" spans="1:19" s="14" customFormat="1" ht="35.1" customHeight="1">
      <c r="A123" s="213"/>
      <c r="B123" s="213"/>
      <c r="C123" s="39" t="s">
        <v>85</v>
      </c>
      <c r="D123" s="13" t="s">
        <v>22</v>
      </c>
      <c r="E123" s="135">
        <v>1000</v>
      </c>
      <c r="F123" s="136"/>
      <c r="G123" s="121">
        <v>0.05</v>
      </c>
      <c r="H123" s="129">
        <f t="shared" si="78"/>
        <v>0</v>
      </c>
      <c r="I123" s="129">
        <f t="shared" si="79"/>
        <v>0</v>
      </c>
      <c r="J123" s="135">
        <v>1000</v>
      </c>
      <c r="K123" s="136"/>
      <c r="L123" s="121">
        <v>0.05</v>
      </c>
      <c r="M123" s="129">
        <f t="shared" si="80"/>
        <v>0</v>
      </c>
      <c r="N123" s="129">
        <f t="shared" si="81"/>
        <v>0</v>
      </c>
      <c r="O123" s="135">
        <v>1000</v>
      </c>
      <c r="P123" s="96"/>
      <c r="Q123" s="97">
        <v>0.05</v>
      </c>
      <c r="R123" s="88">
        <f t="shared" si="82"/>
        <v>0</v>
      </c>
      <c r="S123" s="88">
        <f t="shared" si="83"/>
        <v>0</v>
      </c>
    </row>
    <row r="124" spans="1:19" s="14" customFormat="1" ht="35.1" customHeight="1">
      <c r="A124" s="213"/>
      <c r="B124" s="213"/>
      <c r="C124" s="39" t="s">
        <v>86</v>
      </c>
      <c r="D124" s="13" t="s">
        <v>94</v>
      </c>
      <c r="E124" s="135">
        <v>15</v>
      </c>
      <c r="F124" s="136"/>
      <c r="G124" s="121">
        <v>0.05</v>
      </c>
      <c r="H124" s="129">
        <f t="shared" si="78"/>
        <v>0</v>
      </c>
      <c r="I124" s="129">
        <f t="shared" si="79"/>
        <v>0</v>
      </c>
      <c r="J124" s="135">
        <v>15</v>
      </c>
      <c r="K124" s="136"/>
      <c r="L124" s="121">
        <v>0.05</v>
      </c>
      <c r="M124" s="129">
        <f t="shared" si="80"/>
        <v>0</v>
      </c>
      <c r="N124" s="129">
        <f t="shared" si="81"/>
        <v>0</v>
      </c>
      <c r="O124" s="135">
        <v>15</v>
      </c>
      <c r="P124" s="96"/>
      <c r="Q124" s="97">
        <v>0.05</v>
      </c>
      <c r="R124" s="88">
        <f t="shared" si="82"/>
        <v>0</v>
      </c>
      <c r="S124" s="88">
        <f t="shared" si="83"/>
        <v>0</v>
      </c>
    </row>
    <row r="125" spans="1:19" s="14" customFormat="1" ht="35.1" customHeight="1">
      <c r="A125" s="213"/>
      <c r="B125" s="213"/>
      <c r="C125" s="39" t="s">
        <v>87</v>
      </c>
      <c r="D125" s="13" t="s">
        <v>22</v>
      </c>
      <c r="E125" s="135">
        <v>1000</v>
      </c>
      <c r="F125" s="136"/>
      <c r="G125" s="121">
        <v>0.05</v>
      </c>
      <c r="H125" s="129">
        <f t="shared" si="78"/>
        <v>0</v>
      </c>
      <c r="I125" s="129">
        <f t="shared" si="79"/>
        <v>0</v>
      </c>
      <c r="J125" s="135">
        <v>1000</v>
      </c>
      <c r="K125" s="136"/>
      <c r="L125" s="121">
        <v>0.05</v>
      </c>
      <c r="M125" s="129">
        <f t="shared" si="80"/>
        <v>0</v>
      </c>
      <c r="N125" s="129">
        <f t="shared" si="81"/>
        <v>0</v>
      </c>
      <c r="O125" s="135">
        <v>1000</v>
      </c>
      <c r="P125" s="96"/>
      <c r="Q125" s="97">
        <v>0.05</v>
      </c>
      <c r="R125" s="88">
        <f t="shared" si="82"/>
        <v>0</v>
      </c>
      <c r="S125" s="88">
        <f t="shared" si="83"/>
        <v>0</v>
      </c>
    </row>
    <row r="126" spans="1:19" s="14" customFormat="1" ht="35.1" customHeight="1">
      <c r="A126" s="213"/>
      <c r="B126" s="213"/>
      <c r="C126" s="39" t="s">
        <v>88</v>
      </c>
      <c r="D126" s="13" t="s">
        <v>94</v>
      </c>
      <c r="E126" s="135">
        <v>5</v>
      </c>
      <c r="F126" s="136"/>
      <c r="G126" s="121">
        <v>0.05</v>
      </c>
      <c r="H126" s="129">
        <f t="shared" si="78"/>
        <v>0</v>
      </c>
      <c r="I126" s="129">
        <f t="shared" si="79"/>
        <v>0</v>
      </c>
      <c r="J126" s="135">
        <v>5</v>
      </c>
      <c r="K126" s="136"/>
      <c r="L126" s="121">
        <v>0.05</v>
      </c>
      <c r="M126" s="129">
        <f t="shared" si="80"/>
        <v>0</v>
      </c>
      <c r="N126" s="129">
        <f t="shared" si="81"/>
        <v>0</v>
      </c>
      <c r="O126" s="135">
        <v>5</v>
      </c>
      <c r="P126" s="96"/>
      <c r="Q126" s="97">
        <v>0.05</v>
      </c>
      <c r="R126" s="88">
        <f t="shared" si="82"/>
        <v>0</v>
      </c>
      <c r="S126" s="88">
        <f t="shared" si="83"/>
        <v>0</v>
      </c>
    </row>
    <row r="127" spans="1:19" s="14" customFormat="1" ht="35.1" customHeight="1">
      <c r="A127" s="213"/>
      <c r="B127" s="213"/>
      <c r="C127" s="39" t="s">
        <v>89</v>
      </c>
      <c r="D127" s="13" t="s">
        <v>22</v>
      </c>
      <c r="E127" s="135">
        <v>500</v>
      </c>
      <c r="F127" s="136"/>
      <c r="G127" s="121">
        <v>0.05</v>
      </c>
      <c r="H127" s="129">
        <f t="shared" si="78"/>
        <v>0</v>
      </c>
      <c r="I127" s="129">
        <f t="shared" si="79"/>
        <v>0</v>
      </c>
      <c r="J127" s="135">
        <v>500</v>
      </c>
      <c r="K127" s="136"/>
      <c r="L127" s="121">
        <v>0.05</v>
      </c>
      <c r="M127" s="129">
        <f t="shared" si="80"/>
        <v>0</v>
      </c>
      <c r="N127" s="129">
        <f t="shared" si="81"/>
        <v>0</v>
      </c>
      <c r="O127" s="135">
        <v>500</v>
      </c>
      <c r="P127" s="96"/>
      <c r="Q127" s="97">
        <v>0.05</v>
      </c>
      <c r="R127" s="88">
        <f t="shared" si="82"/>
        <v>0</v>
      </c>
      <c r="S127" s="88">
        <f t="shared" si="83"/>
        <v>0</v>
      </c>
    </row>
    <row r="128" spans="1:19" s="14" customFormat="1" ht="35.1" customHeight="1">
      <c r="A128" s="213"/>
      <c r="B128" s="213"/>
      <c r="C128" s="39" t="s">
        <v>90</v>
      </c>
      <c r="D128" s="13" t="s">
        <v>94</v>
      </c>
      <c r="E128" s="135">
        <v>5</v>
      </c>
      <c r="F128" s="136"/>
      <c r="G128" s="121">
        <v>0.05</v>
      </c>
      <c r="H128" s="129">
        <f t="shared" si="78"/>
        <v>0</v>
      </c>
      <c r="I128" s="129">
        <f t="shared" si="79"/>
        <v>0</v>
      </c>
      <c r="J128" s="135">
        <v>5</v>
      </c>
      <c r="K128" s="136"/>
      <c r="L128" s="121">
        <v>0.05</v>
      </c>
      <c r="M128" s="129">
        <f t="shared" si="80"/>
        <v>0</v>
      </c>
      <c r="N128" s="129">
        <f t="shared" si="81"/>
        <v>0</v>
      </c>
      <c r="O128" s="135">
        <v>5</v>
      </c>
      <c r="P128" s="96"/>
      <c r="Q128" s="97">
        <v>0.05</v>
      </c>
      <c r="R128" s="88">
        <f t="shared" si="82"/>
        <v>0</v>
      </c>
      <c r="S128" s="88">
        <f t="shared" si="83"/>
        <v>0</v>
      </c>
    </row>
    <row r="129" spans="1:19" s="14" customFormat="1" ht="35.1" customHeight="1">
      <c r="A129" s="213"/>
      <c r="B129" s="213"/>
      <c r="C129" s="39" t="s">
        <v>91</v>
      </c>
      <c r="D129" s="13" t="s">
        <v>22</v>
      </c>
      <c r="E129" s="135">
        <v>500</v>
      </c>
      <c r="F129" s="136"/>
      <c r="G129" s="121">
        <v>0.05</v>
      </c>
      <c r="H129" s="129">
        <f t="shared" si="78"/>
        <v>0</v>
      </c>
      <c r="I129" s="129">
        <f t="shared" si="79"/>
        <v>0</v>
      </c>
      <c r="J129" s="135">
        <v>500</v>
      </c>
      <c r="K129" s="136"/>
      <c r="L129" s="121">
        <v>0.05</v>
      </c>
      <c r="M129" s="129">
        <f t="shared" si="80"/>
        <v>0</v>
      </c>
      <c r="N129" s="129">
        <f t="shared" si="81"/>
        <v>0</v>
      </c>
      <c r="O129" s="135">
        <v>500</v>
      </c>
      <c r="P129" s="96"/>
      <c r="Q129" s="97">
        <v>0.05</v>
      </c>
      <c r="R129" s="88">
        <f t="shared" si="82"/>
        <v>0</v>
      </c>
      <c r="S129" s="88">
        <f t="shared" si="83"/>
        <v>0</v>
      </c>
    </row>
    <row r="130" spans="1:19" s="14" customFormat="1" ht="35.1" customHeight="1">
      <c r="A130" s="213"/>
      <c r="B130" s="213"/>
      <c r="C130" s="39" t="s">
        <v>92</v>
      </c>
      <c r="D130" s="13" t="s">
        <v>94</v>
      </c>
      <c r="E130" s="135">
        <v>5</v>
      </c>
      <c r="F130" s="136"/>
      <c r="G130" s="121">
        <v>0.05</v>
      </c>
      <c r="H130" s="129">
        <f t="shared" si="78"/>
        <v>0</v>
      </c>
      <c r="I130" s="129">
        <f t="shared" si="79"/>
        <v>0</v>
      </c>
      <c r="J130" s="135">
        <v>5</v>
      </c>
      <c r="K130" s="136"/>
      <c r="L130" s="121">
        <v>0.05</v>
      </c>
      <c r="M130" s="129">
        <f t="shared" si="80"/>
        <v>0</v>
      </c>
      <c r="N130" s="129">
        <f t="shared" si="81"/>
        <v>0</v>
      </c>
      <c r="O130" s="135">
        <v>5</v>
      </c>
      <c r="P130" s="96"/>
      <c r="Q130" s="97">
        <v>0.05</v>
      </c>
      <c r="R130" s="88">
        <f t="shared" si="82"/>
        <v>0</v>
      </c>
      <c r="S130" s="88">
        <f t="shared" si="83"/>
        <v>0</v>
      </c>
    </row>
    <row r="131" spans="1:19" s="14" customFormat="1" ht="35.1" customHeight="1">
      <c r="A131" s="213"/>
      <c r="B131" s="213"/>
      <c r="C131" s="39" t="s">
        <v>93</v>
      </c>
      <c r="D131" s="13" t="s">
        <v>22</v>
      </c>
      <c r="E131" s="135">
        <v>500</v>
      </c>
      <c r="F131" s="136"/>
      <c r="G131" s="121">
        <v>0.05</v>
      </c>
      <c r="H131" s="129">
        <f t="shared" si="78"/>
        <v>0</v>
      </c>
      <c r="I131" s="129">
        <f t="shared" si="79"/>
        <v>0</v>
      </c>
      <c r="J131" s="135">
        <v>500</v>
      </c>
      <c r="K131" s="136"/>
      <c r="L131" s="121">
        <v>0.05</v>
      </c>
      <c r="M131" s="129">
        <f t="shared" si="80"/>
        <v>0</v>
      </c>
      <c r="N131" s="129">
        <f t="shared" si="81"/>
        <v>0</v>
      </c>
      <c r="O131" s="135">
        <v>500</v>
      </c>
      <c r="P131" s="96"/>
      <c r="Q131" s="97">
        <v>0.05</v>
      </c>
      <c r="R131" s="88">
        <f t="shared" si="82"/>
        <v>0</v>
      </c>
      <c r="S131" s="88">
        <f t="shared" si="83"/>
        <v>0</v>
      </c>
    </row>
    <row r="132" spans="1:19" s="14" customFormat="1" ht="35.1" customHeight="1">
      <c r="A132" s="213"/>
      <c r="B132" s="213"/>
      <c r="C132" s="39" t="s">
        <v>95</v>
      </c>
      <c r="D132" s="13" t="s">
        <v>8</v>
      </c>
      <c r="E132" s="135">
        <v>10</v>
      </c>
      <c r="F132" s="136"/>
      <c r="G132" s="121">
        <v>0.05</v>
      </c>
      <c r="H132" s="129">
        <f t="shared" si="78"/>
        <v>0</v>
      </c>
      <c r="I132" s="129">
        <f t="shared" si="79"/>
        <v>0</v>
      </c>
      <c r="J132" s="135">
        <v>10</v>
      </c>
      <c r="K132" s="136"/>
      <c r="L132" s="121">
        <v>0.05</v>
      </c>
      <c r="M132" s="129">
        <f t="shared" si="80"/>
        <v>0</v>
      </c>
      <c r="N132" s="129">
        <f t="shared" si="81"/>
        <v>0</v>
      </c>
      <c r="O132" s="135">
        <v>10</v>
      </c>
      <c r="P132" s="96"/>
      <c r="Q132" s="97">
        <v>0.05</v>
      </c>
      <c r="R132" s="88">
        <f t="shared" si="82"/>
        <v>0</v>
      </c>
      <c r="S132" s="88">
        <f t="shared" si="83"/>
        <v>0</v>
      </c>
    </row>
    <row r="133" spans="1:19" s="14" customFormat="1" ht="35.1" customHeight="1">
      <c r="A133" s="213"/>
      <c r="B133" s="213"/>
      <c r="C133" s="39" t="s">
        <v>96</v>
      </c>
      <c r="D133" s="13" t="s">
        <v>22</v>
      </c>
      <c r="E133" s="135">
        <v>2000</v>
      </c>
      <c r="F133" s="136"/>
      <c r="G133" s="121">
        <v>0.05</v>
      </c>
      <c r="H133" s="129">
        <f t="shared" si="78"/>
        <v>0</v>
      </c>
      <c r="I133" s="129">
        <f t="shared" si="79"/>
        <v>0</v>
      </c>
      <c r="J133" s="135">
        <v>2000</v>
      </c>
      <c r="K133" s="136"/>
      <c r="L133" s="121">
        <v>0.05</v>
      </c>
      <c r="M133" s="129">
        <f t="shared" si="80"/>
        <v>0</v>
      </c>
      <c r="N133" s="129">
        <f t="shared" si="81"/>
        <v>0</v>
      </c>
      <c r="O133" s="135">
        <v>2000</v>
      </c>
      <c r="P133" s="96"/>
      <c r="Q133" s="97">
        <v>0.05</v>
      </c>
      <c r="R133" s="88">
        <f t="shared" si="82"/>
        <v>0</v>
      </c>
      <c r="S133" s="88">
        <f t="shared" si="83"/>
        <v>0</v>
      </c>
    </row>
    <row r="134" spans="1:19" ht="30" customHeight="1">
      <c r="A134" s="213"/>
      <c r="B134" s="213"/>
      <c r="C134" s="30" t="s">
        <v>51</v>
      </c>
      <c r="D134" s="25"/>
      <c r="E134" s="94"/>
      <c r="F134" s="130"/>
      <c r="G134" s="132"/>
      <c r="H134" s="133"/>
      <c r="I134" s="133"/>
      <c r="J134" s="94"/>
      <c r="K134" s="130"/>
      <c r="L134" s="132"/>
      <c r="M134" s="133"/>
      <c r="N134" s="133"/>
      <c r="O134" s="94"/>
      <c r="P134" s="95"/>
      <c r="Q134" s="99"/>
      <c r="R134" s="90"/>
      <c r="S134" s="90"/>
    </row>
    <row r="135" spans="1:19" ht="30" customHeight="1">
      <c r="A135" s="213"/>
      <c r="B135" s="213"/>
      <c r="C135" s="42" t="s">
        <v>25</v>
      </c>
      <c r="D135" s="32" t="s">
        <v>26</v>
      </c>
      <c r="E135" s="94">
        <v>30</v>
      </c>
      <c r="F135" s="130"/>
      <c r="G135" s="121">
        <v>0.18</v>
      </c>
      <c r="H135" s="129">
        <f t="shared" ref="H135:H159" si="84">F135*(100%+G135)</f>
        <v>0</v>
      </c>
      <c r="I135" s="129">
        <f t="shared" ref="I135:I159" si="85">E135*H135</f>
        <v>0</v>
      </c>
      <c r="J135" s="94">
        <v>30</v>
      </c>
      <c r="K135" s="130"/>
      <c r="L135" s="121">
        <v>0.18</v>
      </c>
      <c r="M135" s="129">
        <f t="shared" ref="M135:M159" si="86">K135*(100%+L135)</f>
        <v>0</v>
      </c>
      <c r="N135" s="129">
        <f t="shared" ref="N135:N159" si="87">J135*M135</f>
        <v>0</v>
      </c>
      <c r="O135" s="94">
        <v>30</v>
      </c>
      <c r="P135" s="95"/>
      <c r="Q135" s="97">
        <v>0.18</v>
      </c>
      <c r="R135" s="88">
        <f t="shared" ref="R135:R159" si="88">P135*(100%+Q135)</f>
        <v>0</v>
      </c>
      <c r="S135" s="88">
        <f t="shared" ref="S135:S159" si="89">O135*R135</f>
        <v>0</v>
      </c>
    </row>
    <row r="136" spans="1:19" ht="30" customHeight="1">
      <c r="A136" s="213"/>
      <c r="B136" s="213"/>
      <c r="C136" s="42" t="s">
        <v>27</v>
      </c>
      <c r="D136" s="32" t="s">
        <v>26</v>
      </c>
      <c r="E136" s="94">
        <v>30</v>
      </c>
      <c r="F136" s="130"/>
      <c r="G136" s="121">
        <v>0.18</v>
      </c>
      <c r="H136" s="129">
        <f t="shared" si="84"/>
        <v>0</v>
      </c>
      <c r="I136" s="129">
        <f t="shared" si="85"/>
        <v>0</v>
      </c>
      <c r="J136" s="94">
        <v>30</v>
      </c>
      <c r="K136" s="130"/>
      <c r="L136" s="121">
        <v>0.18</v>
      </c>
      <c r="M136" s="129">
        <f t="shared" si="86"/>
        <v>0</v>
      </c>
      <c r="N136" s="129">
        <f t="shared" si="87"/>
        <v>0</v>
      </c>
      <c r="O136" s="94">
        <v>30</v>
      </c>
      <c r="P136" s="95"/>
      <c r="Q136" s="97">
        <v>0.18</v>
      </c>
      <c r="R136" s="88">
        <f t="shared" si="88"/>
        <v>0</v>
      </c>
      <c r="S136" s="88">
        <f t="shared" si="89"/>
        <v>0</v>
      </c>
    </row>
    <row r="137" spans="1:19" ht="30" customHeight="1">
      <c r="A137" s="213"/>
      <c r="B137" s="213"/>
      <c r="C137" s="42" t="s">
        <v>28</v>
      </c>
      <c r="D137" s="32" t="s">
        <v>26</v>
      </c>
      <c r="E137" s="94">
        <v>30</v>
      </c>
      <c r="F137" s="130"/>
      <c r="G137" s="121">
        <v>0.18</v>
      </c>
      <c r="H137" s="129">
        <f t="shared" si="84"/>
        <v>0</v>
      </c>
      <c r="I137" s="129">
        <f t="shared" si="85"/>
        <v>0</v>
      </c>
      <c r="J137" s="94">
        <v>30</v>
      </c>
      <c r="K137" s="130"/>
      <c r="L137" s="121">
        <v>0.18</v>
      </c>
      <c r="M137" s="129">
        <f t="shared" si="86"/>
        <v>0</v>
      </c>
      <c r="N137" s="129">
        <f t="shared" si="87"/>
        <v>0</v>
      </c>
      <c r="O137" s="94">
        <v>30</v>
      </c>
      <c r="P137" s="95"/>
      <c r="Q137" s="97">
        <v>0.18</v>
      </c>
      <c r="R137" s="88">
        <f t="shared" si="88"/>
        <v>0</v>
      </c>
      <c r="S137" s="88">
        <f t="shared" si="89"/>
        <v>0</v>
      </c>
    </row>
    <row r="138" spans="1:19" ht="30" customHeight="1">
      <c r="A138" s="213"/>
      <c r="B138" s="213"/>
      <c r="C138" s="42" t="s">
        <v>25</v>
      </c>
      <c r="D138" s="32" t="s">
        <v>42</v>
      </c>
      <c r="E138" s="94">
        <v>1</v>
      </c>
      <c r="F138" s="130"/>
      <c r="G138" s="121">
        <v>0.18</v>
      </c>
      <c r="H138" s="129">
        <f t="shared" si="84"/>
        <v>0</v>
      </c>
      <c r="I138" s="129">
        <f t="shared" si="85"/>
        <v>0</v>
      </c>
      <c r="J138" s="94">
        <v>5</v>
      </c>
      <c r="K138" s="130"/>
      <c r="L138" s="121">
        <v>0.18</v>
      </c>
      <c r="M138" s="129">
        <f t="shared" si="86"/>
        <v>0</v>
      </c>
      <c r="N138" s="129">
        <f t="shared" si="87"/>
        <v>0</v>
      </c>
      <c r="O138" s="94">
        <v>10</v>
      </c>
      <c r="P138" s="95"/>
      <c r="Q138" s="97">
        <v>0.18</v>
      </c>
      <c r="R138" s="88">
        <f t="shared" si="88"/>
        <v>0</v>
      </c>
      <c r="S138" s="88">
        <f t="shared" si="89"/>
        <v>0</v>
      </c>
    </row>
    <row r="139" spans="1:19" ht="30" customHeight="1">
      <c r="A139" s="213"/>
      <c r="B139" s="213"/>
      <c r="C139" s="42" t="s">
        <v>27</v>
      </c>
      <c r="D139" s="32" t="s">
        <v>42</v>
      </c>
      <c r="E139" s="94">
        <v>2</v>
      </c>
      <c r="F139" s="130"/>
      <c r="G139" s="121">
        <v>0.18</v>
      </c>
      <c r="H139" s="129">
        <f t="shared" si="84"/>
        <v>0</v>
      </c>
      <c r="I139" s="129">
        <f t="shared" si="85"/>
        <v>0</v>
      </c>
      <c r="J139" s="94">
        <v>10</v>
      </c>
      <c r="K139" s="130"/>
      <c r="L139" s="121">
        <v>0.18</v>
      </c>
      <c r="M139" s="129">
        <f t="shared" si="86"/>
        <v>0</v>
      </c>
      <c r="N139" s="129">
        <f t="shared" si="87"/>
        <v>0</v>
      </c>
      <c r="O139" s="94">
        <v>30</v>
      </c>
      <c r="P139" s="95"/>
      <c r="Q139" s="97">
        <v>0.18</v>
      </c>
      <c r="R139" s="88">
        <f t="shared" si="88"/>
        <v>0</v>
      </c>
      <c r="S139" s="88">
        <f t="shared" si="89"/>
        <v>0</v>
      </c>
    </row>
    <row r="140" spans="1:19" ht="30" customHeight="1">
      <c r="A140" s="213"/>
      <c r="B140" s="213"/>
      <c r="C140" s="42" t="s">
        <v>28</v>
      </c>
      <c r="D140" s="32" t="s">
        <v>42</v>
      </c>
      <c r="E140" s="94">
        <v>2</v>
      </c>
      <c r="F140" s="130"/>
      <c r="G140" s="121">
        <v>0.18</v>
      </c>
      <c r="H140" s="129">
        <f t="shared" si="84"/>
        <v>0</v>
      </c>
      <c r="I140" s="129">
        <f t="shared" si="85"/>
        <v>0</v>
      </c>
      <c r="J140" s="94">
        <v>10</v>
      </c>
      <c r="K140" s="130"/>
      <c r="L140" s="121">
        <v>0.18</v>
      </c>
      <c r="M140" s="129">
        <f t="shared" si="86"/>
        <v>0</v>
      </c>
      <c r="N140" s="129">
        <f t="shared" si="87"/>
        <v>0</v>
      </c>
      <c r="O140" s="94">
        <v>30</v>
      </c>
      <c r="P140" s="95"/>
      <c r="Q140" s="97">
        <v>0.18</v>
      </c>
      <c r="R140" s="88">
        <f t="shared" si="88"/>
        <v>0</v>
      </c>
      <c r="S140" s="88">
        <f t="shared" si="89"/>
        <v>0</v>
      </c>
    </row>
    <row r="141" spans="1:19" ht="30" customHeight="1">
      <c r="A141" s="213"/>
      <c r="B141" s="213"/>
      <c r="C141" s="43" t="s">
        <v>101</v>
      </c>
      <c r="D141" s="32" t="s">
        <v>8</v>
      </c>
      <c r="E141" s="94">
        <v>10</v>
      </c>
      <c r="F141" s="130"/>
      <c r="G141" s="121">
        <v>0.18</v>
      </c>
      <c r="H141" s="129">
        <f t="shared" si="84"/>
        <v>0</v>
      </c>
      <c r="I141" s="129">
        <f t="shared" si="85"/>
        <v>0</v>
      </c>
      <c r="J141" s="94">
        <v>50</v>
      </c>
      <c r="K141" s="130"/>
      <c r="L141" s="121">
        <v>0.18</v>
      </c>
      <c r="M141" s="129">
        <f t="shared" si="86"/>
        <v>0</v>
      </c>
      <c r="N141" s="129">
        <f t="shared" si="87"/>
        <v>0</v>
      </c>
      <c r="O141" s="94">
        <v>50</v>
      </c>
      <c r="P141" s="95"/>
      <c r="Q141" s="97">
        <v>0.18</v>
      </c>
      <c r="R141" s="88">
        <f t="shared" si="88"/>
        <v>0</v>
      </c>
      <c r="S141" s="88">
        <f t="shared" si="89"/>
        <v>0</v>
      </c>
    </row>
    <row r="142" spans="1:19" ht="30" customHeight="1">
      <c r="A142" s="213"/>
      <c r="B142" s="213"/>
      <c r="C142" s="43" t="s">
        <v>102</v>
      </c>
      <c r="D142" s="32" t="s">
        <v>8</v>
      </c>
      <c r="E142" s="94">
        <v>5</v>
      </c>
      <c r="F142" s="130"/>
      <c r="G142" s="121">
        <v>0.18</v>
      </c>
      <c r="H142" s="129">
        <f t="shared" si="84"/>
        <v>0</v>
      </c>
      <c r="I142" s="129">
        <f t="shared" si="85"/>
        <v>0</v>
      </c>
      <c r="J142" s="94">
        <v>25</v>
      </c>
      <c r="K142" s="130"/>
      <c r="L142" s="121">
        <v>0.18</v>
      </c>
      <c r="M142" s="129">
        <f t="shared" si="86"/>
        <v>0</v>
      </c>
      <c r="N142" s="129">
        <f t="shared" si="87"/>
        <v>0</v>
      </c>
      <c r="O142" s="94">
        <v>25</v>
      </c>
      <c r="P142" s="95"/>
      <c r="Q142" s="97">
        <v>0.18</v>
      </c>
      <c r="R142" s="88">
        <f t="shared" si="88"/>
        <v>0</v>
      </c>
      <c r="S142" s="88">
        <f t="shared" si="89"/>
        <v>0</v>
      </c>
    </row>
    <row r="143" spans="1:19" ht="30" customHeight="1">
      <c r="A143" s="213"/>
      <c r="B143" s="213"/>
      <c r="C143" s="43" t="s">
        <v>97</v>
      </c>
      <c r="D143" s="32" t="s">
        <v>8</v>
      </c>
      <c r="E143" s="94">
        <v>10</v>
      </c>
      <c r="F143" s="130"/>
      <c r="G143" s="121">
        <v>0.18</v>
      </c>
      <c r="H143" s="129">
        <f t="shared" si="84"/>
        <v>0</v>
      </c>
      <c r="I143" s="129">
        <f t="shared" si="85"/>
        <v>0</v>
      </c>
      <c r="J143" s="94">
        <v>50</v>
      </c>
      <c r="K143" s="130"/>
      <c r="L143" s="121">
        <v>0.18</v>
      </c>
      <c r="M143" s="129">
        <f t="shared" si="86"/>
        <v>0</v>
      </c>
      <c r="N143" s="129">
        <f t="shared" si="87"/>
        <v>0</v>
      </c>
      <c r="O143" s="94">
        <v>50</v>
      </c>
      <c r="P143" s="95"/>
      <c r="Q143" s="97">
        <v>0.18</v>
      </c>
      <c r="R143" s="88">
        <f t="shared" si="88"/>
        <v>0</v>
      </c>
      <c r="S143" s="88">
        <f t="shared" si="89"/>
        <v>0</v>
      </c>
    </row>
    <row r="144" spans="1:19" ht="30" customHeight="1">
      <c r="A144" s="213"/>
      <c r="B144" s="213"/>
      <c r="C144" s="43" t="s">
        <v>98</v>
      </c>
      <c r="D144" s="32" t="s">
        <v>8</v>
      </c>
      <c r="E144" s="94">
        <v>5</v>
      </c>
      <c r="F144" s="130"/>
      <c r="G144" s="121">
        <v>0.18</v>
      </c>
      <c r="H144" s="129">
        <f t="shared" si="84"/>
        <v>0</v>
      </c>
      <c r="I144" s="129">
        <f t="shared" si="85"/>
        <v>0</v>
      </c>
      <c r="J144" s="94">
        <v>25</v>
      </c>
      <c r="K144" s="130"/>
      <c r="L144" s="121">
        <v>0.18</v>
      </c>
      <c r="M144" s="129">
        <f t="shared" si="86"/>
        <v>0</v>
      </c>
      <c r="N144" s="129">
        <f t="shared" si="87"/>
        <v>0</v>
      </c>
      <c r="O144" s="94">
        <v>25</v>
      </c>
      <c r="P144" s="95"/>
      <c r="Q144" s="97">
        <v>0.18</v>
      </c>
      <c r="R144" s="88">
        <f t="shared" si="88"/>
        <v>0</v>
      </c>
      <c r="S144" s="88">
        <f t="shared" si="89"/>
        <v>0</v>
      </c>
    </row>
    <row r="145" spans="1:19" ht="30" customHeight="1">
      <c r="A145" s="213"/>
      <c r="B145" s="213"/>
      <c r="C145" s="43" t="s">
        <v>99</v>
      </c>
      <c r="D145" s="32" t="s">
        <v>8</v>
      </c>
      <c r="E145" s="94">
        <v>10</v>
      </c>
      <c r="F145" s="130"/>
      <c r="G145" s="121">
        <v>0.18</v>
      </c>
      <c r="H145" s="129">
        <f t="shared" si="84"/>
        <v>0</v>
      </c>
      <c r="I145" s="129">
        <f t="shared" si="85"/>
        <v>0</v>
      </c>
      <c r="J145" s="94">
        <v>50</v>
      </c>
      <c r="K145" s="130"/>
      <c r="L145" s="121">
        <v>0.18</v>
      </c>
      <c r="M145" s="129">
        <f t="shared" si="86"/>
        <v>0</v>
      </c>
      <c r="N145" s="129">
        <f t="shared" si="87"/>
        <v>0</v>
      </c>
      <c r="O145" s="94">
        <v>50</v>
      </c>
      <c r="P145" s="95"/>
      <c r="Q145" s="97">
        <v>0.18</v>
      </c>
      <c r="R145" s="88">
        <f t="shared" si="88"/>
        <v>0</v>
      </c>
      <c r="S145" s="88">
        <f t="shared" si="89"/>
        <v>0</v>
      </c>
    </row>
    <row r="146" spans="1:19" ht="30" customHeight="1">
      <c r="A146" s="213"/>
      <c r="B146" s="213"/>
      <c r="C146" s="43" t="s">
        <v>100</v>
      </c>
      <c r="D146" s="32" t="s">
        <v>8</v>
      </c>
      <c r="E146" s="94">
        <v>5</v>
      </c>
      <c r="F146" s="130"/>
      <c r="G146" s="121">
        <v>0.18</v>
      </c>
      <c r="H146" s="129">
        <f t="shared" si="84"/>
        <v>0</v>
      </c>
      <c r="I146" s="129">
        <f t="shared" si="85"/>
        <v>0</v>
      </c>
      <c r="J146" s="94">
        <v>25</v>
      </c>
      <c r="K146" s="130"/>
      <c r="L146" s="121">
        <v>0.18</v>
      </c>
      <c r="M146" s="129">
        <f t="shared" si="86"/>
        <v>0</v>
      </c>
      <c r="N146" s="129">
        <f t="shared" si="87"/>
        <v>0</v>
      </c>
      <c r="O146" s="94">
        <v>25</v>
      </c>
      <c r="P146" s="95"/>
      <c r="Q146" s="97">
        <v>0.18</v>
      </c>
      <c r="R146" s="88">
        <f t="shared" si="88"/>
        <v>0</v>
      </c>
      <c r="S146" s="88">
        <f t="shared" si="89"/>
        <v>0</v>
      </c>
    </row>
    <row r="147" spans="1:19" ht="30" customHeight="1">
      <c r="A147" s="213"/>
      <c r="B147" s="213"/>
      <c r="C147" s="43" t="s">
        <v>103</v>
      </c>
      <c r="D147" s="32" t="s">
        <v>8</v>
      </c>
      <c r="E147" s="94">
        <v>10</v>
      </c>
      <c r="F147" s="130"/>
      <c r="G147" s="121">
        <v>0.18</v>
      </c>
      <c r="H147" s="129">
        <f t="shared" si="84"/>
        <v>0</v>
      </c>
      <c r="I147" s="129">
        <f t="shared" si="85"/>
        <v>0</v>
      </c>
      <c r="J147" s="94">
        <v>50</v>
      </c>
      <c r="K147" s="130"/>
      <c r="L147" s="121">
        <v>0.18</v>
      </c>
      <c r="M147" s="129">
        <f t="shared" si="86"/>
        <v>0</v>
      </c>
      <c r="N147" s="129">
        <f t="shared" si="87"/>
        <v>0</v>
      </c>
      <c r="O147" s="94">
        <v>50</v>
      </c>
      <c r="P147" s="95"/>
      <c r="Q147" s="97">
        <v>0.18</v>
      </c>
      <c r="R147" s="88">
        <f t="shared" si="88"/>
        <v>0</v>
      </c>
      <c r="S147" s="88">
        <f t="shared" si="89"/>
        <v>0</v>
      </c>
    </row>
    <row r="148" spans="1:19" ht="30" customHeight="1">
      <c r="A148" s="213"/>
      <c r="B148" s="213"/>
      <c r="C148" s="43" t="s">
        <v>104</v>
      </c>
      <c r="D148" s="32" t="s">
        <v>8</v>
      </c>
      <c r="E148" s="94">
        <v>5</v>
      </c>
      <c r="F148" s="130"/>
      <c r="G148" s="121">
        <v>0.18</v>
      </c>
      <c r="H148" s="129">
        <f t="shared" si="84"/>
        <v>0</v>
      </c>
      <c r="I148" s="129">
        <f t="shared" si="85"/>
        <v>0</v>
      </c>
      <c r="J148" s="94">
        <v>25</v>
      </c>
      <c r="K148" s="130"/>
      <c r="L148" s="121">
        <v>0.18</v>
      </c>
      <c r="M148" s="129">
        <f t="shared" si="86"/>
        <v>0</v>
      </c>
      <c r="N148" s="129">
        <f t="shared" si="87"/>
        <v>0</v>
      </c>
      <c r="O148" s="94">
        <v>25</v>
      </c>
      <c r="P148" s="95"/>
      <c r="Q148" s="97">
        <v>0.18</v>
      </c>
      <c r="R148" s="88">
        <f t="shared" si="88"/>
        <v>0</v>
      </c>
      <c r="S148" s="88">
        <f t="shared" si="89"/>
        <v>0</v>
      </c>
    </row>
    <row r="149" spans="1:19" ht="30" customHeight="1">
      <c r="A149" s="213"/>
      <c r="B149" s="213"/>
      <c r="C149" s="43" t="s">
        <v>29</v>
      </c>
      <c r="D149" s="32" t="s">
        <v>8</v>
      </c>
      <c r="E149" s="94">
        <v>1</v>
      </c>
      <c r="F149" s="130"/>
      <c r="G149" s="121">
        <v>0.18</v>
      </c>
      <c r="H149" s="129">
        <f t="shared" si="84"/>
        <v>0</v>
      </c>
      <c r="I149" s="129">
        <f t="shared" si="85"/>
        <v>0</v>
      </c>
      <c r="J149" s="94">
        <v>1</v>
      </c>
      <c r="K149" s="130"/>
      <c r="L149" s="121">
        <v>0.18</v>
      </c>
      <c r="M149" s="129">
        <f t="shared" si="86"/>
        <v>0</v>
      </c>
      <c r="N149" s="129">
        <f t="shared" si="87"/>
        <v>0</v>
      </c>
      <c r="O149" s="94">
        <v>1</v>
      </c>
      <c r="P149" s="95"/>
      <c r="Q149" s="97">
        <v>0.18</v>
      </c>
      <c r="R149" s="88">
        <f t="shared" si="88"/>
        <v>0</v>
      </c>
      <c r="S149" s="88">
        <f t="shared" si="89"/>
        <v>0</v>
      </c>
    </row>
    <row r="150" spans="1:19" ht="30" customHeight="1">
      <c r="A150" s="213"/>
      <c r="B150" s="213"/>
      <c r="C150" s="43" t="s">
        <v>30</v>
      </c>
      <c r="D150" s="32" t="s">
        <v>8</v>
      </c>
      <c r="E150" s="94">
        <v>1</v>
      </c>
      <c r="F150" s="130"/>
      <c r="G150" s="121">
        <v>0.18</v>
      </c>
      <c r="H150" s="129">
        <f t="shared" si="84"/>
        <v>0</v>
      </c>
      <c r="I150" s="129">
        <f t="shared" si="85"/>
        <v>0</v>
      </c>
      <c r="J150" s="94">
        <v>1</v>
      </c>
      <c r="K150" s="130"/>
      <c r="L150" s="121">
        <v>0.18</v>
      </c>
      <c r="M150" s="129">
        <f t="shared" si="86"/>
        <v>0</v>
      </c>
      <c r="N150" s="129">
        <f t="shared" si="87"/>
        <v>0</v>
      </c>
      <c r="O150" s="94">
        <v>1</v>
      </c>
      <c r="P150" s="95"/>
      <c r="Q150" s="97">
        <v>0.18</v>
      </c>
      <c r="R150" s="88">
        <f t="shared" si="88"/>
        <v>0</v>
      </c>
      <c r="S150" s="88">
        <f t="shared" si="89"/>
        <v>0</v>
      </c>
    </row>
    <row r="151" spans="1:19" ht="30" customHeight="1">
      <c r="A151" s="213"/>
      <c r="B151" s="213"/>
      <c r="C151" s="43" t="s">
        <v>31</v>
      </c>
      <c r="D151" s="32" t="s">
        <v>8</v>
      </c>
      <c r="E151" s="94">
        <v>1</v>
      </c>
      <c r="F151" s="130"/>
      <c r="G151" s="121">
        <v>0.18</v>
      </c>
      <c r="H151" s="129">
        <f t="shared" si="84"/>
        <v>0</v>
      </c>
      <c r="I151" s="129">
        <f t="shared" si="85"/>
        <v>0</v>
      </c>
      <c r="J151" s="94">
        <v>1</v>
      </c>
      <c r="K151" s="130"/>
      <c r="L151" s="121">
        <v>0.18</v>
      </c>
      <c r="M151" s="129">
        <f t="shared" si="86"/>
        <v>0</v>
      </c>
      <c r="N151" s="129">
        <f t="shared" si="87"/>
        <v>0</v>
      </c>
      <c r="O151" s="94">
        <v>1</v>
      </c>
      <c r="P151" s="95"/>
      <c r="Q151" s="97">
        <v>0.18</v>
      </c>
      <c r="R151" s="88">
        <f t="shared" si="88"/>
        <v>0</v>
      </c>
      <c r="S151" s="88">
        <f t="shared" si="89"/>
        <v>0</v>
      </c>
    </row>
    <row r="152" spans="1:19" ht="30" customHeight="1">
      <c r="A152" s="213"/>
      <c r="B152" s="213"/>
      <c r="C152" s="43" t="s">
        <v>40</v>
      </c>
      <c r="D152" s="32" t="s">
        <v>8</v>
      </c>
      <c r="E152" s="94">
        <v>1</v>
      </c>
      <c r="F152" s="130"/>
      <c r="G152" s="121">
        <v>0.18</v>
      </c>
      <c r="H152" s="129">
        <f t="shared" si="84"/>
        <v>0</v>
      </c>
      <c r="I152" s="129">
        <f t="shared" si="85"/>
        <v>0</v>
      </c>
      <c r="J152" s="94">
        <v>1</v>
      </c>
      <c r="K152" s="130"/>
      <c r="L152" s="121">
        <v>0.18</v>
      </c>
      <c r="M152" s="129">
        <f t="shared" si="86"/>
        <v>0</v>
      </c>
      <c r="N152" s="129">
        <f t="shared" si="87"/>
        <v>0</v>
      </c>
      <c r="O152" s="94">
        <v>1</v>
      </c>
      <c r="P152" s="95"/>
      <c r="Q152" s="97">
        <v>0.18</v>
      </c>
      <c r="R152" s="88">
        <f t="shared" si="88"/>
        <v>0</v>
      </c>
      <c r="S152" s="88">
        <f t="shared" si="89"/>
        <v>0</v>
      </c>
    </row>
    <row r="153" spans="1:19" ht="30" customHeight="1">
      <c r="A153" s="213"/>
      <c r="B153" s="213"/>
      <c r="C153" s="43" t="s">
        <v>41</v>
      </c>
      <c r="D153" s="32" t="s">
        <v>8</v>
      </c>
      <c r="E153" s="94">
        <v>1</v>
      </c>
      <c r="F153" s="130"/>
      <c r="G153" s="121">
        <v>0.18</v>
      </c>
      <c r="H153" s="129">
        <f t="shared" si="84"/>
        <v>0</v>
      </c>
      <c r="I153" s="129">
        <f t="shared" si="85"/>
        <v>0</v>
      </c>
      <c r="J153" s="94">
        <v>1</v>
      </c>
      <c r="K153" s="130"/>
      <c r="L153" s="121">
        <v>0.18</v>
      </c>
      <c r="M153" s="129">
        <f t="shared" si="86"/>
        <v>0</v>
      </c>
      <c r="N153" s="129">
        <f t="shared" si="87"/>
        <v>0</v>
      </c>
      <c r="O153" s="94">
        <v>1</v>
      </c>
      <c r="P153" s="95"/>
      <c r="Q153" s="97">
        <v>0.18</v>
      </c>
      <c r="R153" s="88">
        <f t="shared" si="88"/>
        <v>0</v>
      </c>
      <c r="S153" s="88">
        <f t="shared" si="89"/>
        <v>0</v>
      </c>
    </row>
    <row r="154" spans="1:19" ht="48.75" customHeight="1">
      <c r="A154" s="213"/>
      <c r="B154" s="213"/>
      <c r="C154" s="43" t="s">
        <v>105</v>
      </c>
      <c r="D154" s="32" t="s">
        <v>4</v>
      </c>
      <c r="E154" s="94">
        <v>5</v>
      </c>
      <c r="F154" s="130"/>
      <c r="G154" s="121">
        <v>0.18</v>
      </c>
      <c r="H154" s="129">
        <f t="shared" si="84"/>
        <v>0</v>
      </c>
      <c r="I154" s="129">
        <f t="shared" si="85"/>
        <v>0</v>
      </c>
      <c r="J154" s="94">
        <v>5</v>
      </c>
      <c r="K154" s="130"/>
      <c r="L154" s="121">
        <v>0.18</v>
      </c>
      <c r="M154" s="129">
        <f t="shared" si="86"/>
        <v>0</v>
      </c>
      <c r="N154" s="129">
        <f t="shared" si="87"/>
        <v>0</v>
      </c>
      <c r="O154" s="94">
        <v>5</v>
      </c>
      <c r="P154" s="95"/>
      <c r="Q154" s="97">
        <v>0.18</v>
      </c>
      <c r="R154" s="88">
        <f t="shared" si="88"/>
        <v>0</v>
      </c>
      <c r="S154" s="88">
        <f t="shared" si="89"/>
        <v>0</v>
      </c>
    </row>
    <row r="155" spans="1:19" ht="46.5" customHeight="1">
      <c r="A155" s="213"/>
      <c r="B155" s="213"/>
      <c r="C155" s="43" t="s">
        <v>106</v>
      </c>
      <c r="D155" s="32" t="s">
        <v>4</v>
      </c>
      <c r="E155" s="94">
        <v>5</v>
      </c>
      <c r="F155" s="130"/>
      <c r="G155" s="121">
        <v>0.18</v>
      </c>
      <c r="H155" s="129">
        <f t="shared" si="84"/>
        <v>0</v>
      </c>
      <c r="I155" s="129">
        <f t="shared" si="85"/>
        <v>0</v>
      </c>
      <c r="J155" s="94">
        <v>5</v>
      </c>
      <c r="K155" s="130"/>
      <c r="L155" s="121">
        <v>0.18</v>
      </c>
      <c r="M155" s="129">
        <f t="shared" si="86"/>
        <v>0</v>
      </c>
      <c r="N155" s="129">
        <f t="shared" si="87"/>
        <v>0</v>
      </c>
      <c r="O155" s="94">
        <v>5</v>
      </c>
      <c r="P155" s="95"/>
      <c r="Q155" s="97">
        <v>0.18</v>
      </c>
      <c r="R155" s="88">
        <f t="shared" si="88"/>
        <v>0</v>
      </c>
      <c r="S155" s="88">
        <f t="shared" si="89"/>
        <v>0</v>
      </c>
    </row>
    <row r="156" spans="1:19" ht="44.25" customHeight="1">
      <c r="A156" s="213"/>
      <c r="B156" s="213"/>
      <c r="C156" s="43" t="s">
        <v>107</v>
      </c>
      <c r="D156" s="32" t="s">
        <v>4</v>
      </c>
      <c r="E156" s="94">
        <v>5</v>
      </c>
      <c r="F156" s="130"/>
      <c r="G156" s="121">
        <v>0.18</v>
      </c>
      <c r="H156" s="129">
        <f t="shared" si="84"/>
        <v>0</v>
      </c>
      <c r="I156" s="129">
        <f t="shared" si="85"/>
        <v>0</v>
      </c>
      <c r="J156" s="94">
        <v>5</v>
      </c>
      <c r="K156" s="130"/>
      <c r="L156" s="121">
        <v>0.18</v>
      </c>
      <c r="M156" s="129">
        <f t="shared" si="86"/>
        <v>0</v>
      </c>
      <c r="N156" s="129">
        <f t="shared" si="87"/>
        <v>0</v>
      </c>
      <c r="O156" s="94">
        <v>5</v>
      </c>
      <c r="P156" s="95"/>
      <c r="Q156" s="97">
        <v>0.18</v>
      </c>
      <c r="R156" s="88">
        <f t="shared" si="88"/>
        <v>0</v>
      </c>
      <c r="S156" s="88">
        <f t="shared" si="89"/>
        <v>0</v>
      </c>
    </row>
    <row r="157" spans="1:19" ht="30" customHeight="1">
      <c r="A157" s="213"/>
      <c r="B157" s="213"/>
      <c r="C157" s="43" t="s">
        <v>108</v>
      </c>
      <c r="D157" s="32" t="s">
        <v>4</v>
      </c>
      <c r="E157" s="94">
        <v>5</v>
      </c>
      <c r="F157" s="130"/>
      <c r="G157" s="121">
        <v>0.18</v>
      </c>
      <c r="H157" s="129">
        <f t="shared" si="84"/>
        <v>0</v>
      </c>
      <c r="I157" s="129">
        <f t="shared" si="85"/>
        <v>0</v>
      </c>
      <c r="J157" s="94">
        <v>5</v>
      </c>
      <c r="K157" s="130"/>
      <c r="L157" s="121">
        <v>0.18</v>
      </c>
      <c r="M157" s="129">
        <f t="shared" si="86"/>
        <v>0</v>
      </c>
      <c r="N157" s="129">
        <f t="shared" si="87"/>
        <v>0</v>
      </c>
      <c r="O157" s="94">
        <v>5</v>
      </c>
      <c r="P157" s="95"/>
      <c r="Q157" s="97">
        <v>0.18</v>
      </c>
      <c r="R157" s="88">
        <f t="shared" si="88"/>
        <v>0</v>
      </c>
      <c r="S157" s="88">
        <f t="shared" si="89"/>
        <v>0</v>
      </c>
    </row>
    <row r="158" spans="1:19" ht="30" customHeight="1">
      <c r="A158" s="213"/>
      <c r="B158" s="213"/>
      <c r="C158" s="43" t="s">
        <v>109</v>
      </c>
      <c r="D158" s="32" t="s">
        <v>94</v>
      </c>
      <c r="E158" s="94">
        <v>200</v>
      </c>
      <c r="F158" s="130"/>
      <c r="G158" s="121">
        <v>0.18</v>
      </c>
      <c r="H158" s="129">
        <f t="shared" si="84"/>
        <v>0</v>
      </c>
      <c r="I158" s="129">
        <f t="shared" si="85"/>
        <v>0</v>
      </c>
      <c r="J158" s="94">
        <v>200</v>
      </c>
      <c r="K158" s="130"/>
      <c r="L158" s="121">
        <v>0.18</v>
      </c>
      <c r="M158" s="129">
        <f t="shared" si="86"/>
        <v>0</v>
      </c>
      <c r="N158" s="129">
        <f t="shared" si="87"/>
        <v>0</v>
      </c>
      <c r="O158" s="94">
        <v>200</v>
      </c>
      <c r="P158" s="95"/>
      <c r="Q158" s="97">
        <v>0.18</v>
      </c>
      <c r="R158" s="88">
        <f t="shared" si="88"/>
        <v>0</v>
      </c>
      <c r="S158" s="88">
        <f t="shared" si="89"/>
        <v>0</v>
      </c>
    </row>
    <row r="159" spans="1:19" ht="30" customHeight="1">
      <c r="A159" s="213"/>
      <c r="B159" s="213"/>
      <c r="C159" s="43" t="s">
        <v>110</v>
      </c>
      <c r="D159" s="32" t="s">
        <v>94</v>
      </c>
      <c r="E159" s="94">
        <v>100</v>
      </c>
      <c r="F159" s="130"/>
      <c r="G159" s="121">
        <v>0.18</v>
      </c>
      <c r="H159" s="129">
        <f t="shared" si="84"/>
        <v>0</v>
      </c>
      <c r="I159" s="129">
        <f t="shared" si="85"/>
        <v>0</v>
      </c>
      <c r="J159" s="94">
        <v>100</v>
      </c>
      <c r="K159" s="130"/>
      <c r="L159" s="121">
        <v>0.18</v>
      </c>
      <c r="M159" s="129">
        <f t="shared" si="86"/>
        <v>0</v>
      </c>
      <c r="N159" s="129">
        <f t="shared" si="87"/>
        <v>0</v>
      </c>
      <c r="O159" s="94">
        <v>100</v>
      </c>
      <c r="P159" s="95"/>
      <c r="Q159" s="97">
        <v>0.18</v>
      </c>
      <c r="R159" s="88">
        <f t="shared" si="88"/>
        <v>0</v>
      </c>
      <c r="S159" s="88">
        <f t="shared" si="89"/>
        <v>0</v>
      </c>
    </row>
    <row r="160" spans="1:19" ht="30" customHeight="1">
      <c r="A160" s="213"/>
      <c r="B160" s="213"/>
      <c r="C160" s="30" t="s">
        <v>32</v>
      </c>
      <c r="D160" s="25"/>
      <c r="E160" s="94"/>
      <c r="F160" s="130"/>
      <c r="G160" s="132"/>
      <c r="H160" s="133"/>
      <c r="I160" s="133"/>
      <c r="J160" s="94"/>
      <c r="K160" s="130"/>
      <c r="L160" s="132"/>
      <c r="M160" s="133"/>
      <c r="N160" s="133"/>
      <c r="O160" s="94"/>
      <c r="P160" s="95"/>
      <c r="Q160" s="99"/>
      <c r="R160" s="90"/>
      <c r="S160" s="90"/>
    </row>
    <row r="161" spans="1:19" ht="30" customHeight="1">
      <c r="A161" s="213"/>
      <c r="B161" s="213"/>
      <c r="C161" s="44" t="s">
        <v>125</v>
      </c>
      <c r="D161" s="25" t="s">
        <v>11</v>
      </c>
      <c r="E161" s="94">
        <v>20</v>
      </c>
      <c r="F161" s="130"/>
      <c r="G161" s="121">
        <v>0.18</v>
      </c>
      <c r="H161" s="129">
        <f t="shared" ref="H161:H164" si="90">F161*(100%+G161)</f>
        <v>0</v>
      </c>
      <c r="I161" s="129">
        <f t="shared" ref="I161:I164" si="91">E161*H161</f>
        <v>0</v>
      </c>
      <c r="J161" s="94">
        <v>10</v>
      </c>
      <c r="K161" s="130"/>
      <c r="L161" s="121">
        <v>0.18</v>
      </c>
      <c r="M161" s="129">
        <f t="shared" ref="M161:M164" si="92">K161*(100%+L161)</f>
        <v>0</v>
      </c>
      <c r="N161" s="129">
        <f t="shared" ref="N161:N164" si="93">J161*M161</f>
        <v>0</v>
      </c>
      <c r="O161" s="94">
        <v>10</v>
      </c>
      <c r="P161" s="95"/>
      <c r="Q161" s="97">
        <v>0.18</v>
      </c>
      <c r="R161" s="88">
        <f t="shared" ref="R161:R164" si="94">P161*(100%+Q161)</f>
        <v>0</v>
      </c>
      <c r="S161" s="88">
        <f t="shared" ref="S161:S164" si="95">O161*R161</f>
        <v>0</v>
      </c>
    </row>
    <row r="162" spans="1:19" ht="30" customHeight="1">
      <c r="A162" s="213"/>
      <c r="B162" s="213"/>
      <c r="C162" s="45" t="s">
        <v>126</v>
      </c>
      <c r="D162" s="25" t="s">
        <v>13</v>
      </c>
      <c r="E162" s="94">
        <v>40</v>
      </c>
      <c r="F162" s="130"/>
      <c r="G162" s="121">
        <v>0.18</v>
      </c>
      <c r="H162" s="129">
        <f t="shared" si="90"/>
        <v>0</v>
      </c>
      <c r="I162" s="129">
        <f t="shared" si="91"/>
        <v>0</v>
      </c>
      <c r="J162" s="94">
        <v>5</v>
      </c>
      <c r="K162" s="130"/>
      <c r="L162" s="121">
        <v>0.18</v>
      </c>
      <c r="M162" s="129">
        <f t="shared" si="92"/>
        <v>0</v>
      </c>
      <c r="N162" s="129">
        <f t="shared" si="93"/>
        <v>0</v>
      </c>
      <c r="O162" s="94">
        <v>5</v>
      </c>
      <c r="P162" s="95"/>
      <c r="Q162" s="97">
        <v>0.18</v>
      </c>
      <c r="R162" s="88">
        <f t="shared" si="94"/>
        <v>0</v>
      </c>
      <c r="S162" s="88">
        <f t="shared" si="95"/>
        <v>0</v>
      </c>
    </row>
    <row r="163" spans="1:19" ht="79.5" customHeight="1">
      <c r="A163" s="213"/>
      <c r="B163" s="213"/>
      <c r="C163" s="44" t="s">
        <v>111</v>
      </c>
      <c r="D163" s="25" t="s">
        <v>113</v>
      </c>
      <c r="E163" s="94">
        <v>30</v>
      </c>
      <c r="F163" s="130"/>
      <c r="G163" s="121">
        <v>0.18</v>
      </c>
      <c r="H163" s="129">
        <f t="shared" si="90"/>
        <v>0</v>
      </c>
      <c r="I163" s="129">
        <f t="shared" si="91"/>
        <v>0</v>
      </c>
      <c r="J163" s="94">
        <v>20</v>
      </c>
      <c r="K163" s="130"/>
      <c r="L163" s="121">
        <v>0.18</v>
      </c>
      <c r="M163" s="129">
        <f t="shared" si="92"/>
        <v>0</v>
      </c>
      <c r="N163" s="129">
        <f t="shared" si="93"/>
        <v>0</v>
      </c>
      <c r="O163" s="94">
        <v>20</v>
      </c>
      <c r="P163" s="95"/>
      <c r="Q163" s="97">
        <v>0.18</v>
      </c>
      <c r="R163" s="88">
        <f t="shared" si="94"/>
        <v>0</v>
      </c>
      <c r="S163" s="88">
        <f t="shared" si="95"/>
        <v>0</v>
      </c>
    </row>
    <row r="164" spans="1:19" ht="96.75" customHeight="1">
      <c r="A164" s="213"/>
      <c r="B164" s="213"/>
      <c r="C164" s="44" t="s">
        <v>112</v>
      </c>
      <c r="D164" s="25" t="s">
        <v>113</v>
      </c>
      <c r="E164" s="94">
        <v>30</v>
      </c>
      <c r="F164" s="130"/>
      <c r="G164" s="121">
        <v>0.18</v>
      </c>
      <c r="H164" s="129">
        <f t="shared" si="90"/>
        <v>0</v>
      </c>
      <c r="I164" s="129">
        <f t="shared" si="91"/>
        <v>0</v>
      </c>
      <c r="J164" s="94">
        <v>20</v>
      </c>
      <c r="K164" s="130"/>
      <c r="L164" s="121">
        <v>0.18</v>
      </c>
      <c r="M164" s="129">
        <f t="shared" si="92"/>
        <v>0</v>
      </c>
      <c r="N164" s="129">
        <f t="shared" si="93"/>
        <v>0</v>
      </c>
      <c r="O164" s="94">
        <v>20</v>
      </c>
      <c r="P164" s="95"/>
      <c r="Q164" s="97">
        <v>0.18</v>
      </c>
      <c r="R164" s="88">
        <f t="shared" si="94"/>
        <v>0</v>
      </c>
      <c r="S164" s="88">
        <f t="shared" si="95"/>
        <v>0</v>
      </c>
    </row>
    <row r="165" spans="1:19" ht="30" customHeight="1">
      <c r="A165" s="214"/>
      <c r="B165" s="214"/>
      <c r="C165" s="33" t="s">
        <v>66</v>
      </c>
      <c r="D165" s="60"/>
      <c r="E165" s="207">
        <f>SUM(I97:I164)</f>
        <v>0</v>
      </c>
      <c r="F165" s="208"/>
      <c r="G165" s="208"/>
      <c r="H165" s="208"/>
      <c r="I165" s="208"/>
      <c r="J165" s="207">
        <f>SUM(N97:N164)</f>
        <v>0</v>
      </c>
      <c r="K165" s="208"/>
      <c r="L165" s="208"/>
      <c r="M165" s="208"/>
      <c r="N165" s="208"/>
      <c r="O165" s="207">
        <f>SUM(S97:S164)</f>
        <v>0</v>
      </c>
      <c r="P165" s="208"/>
      <c r="Q165" s="208"/>
      <c r="R165" s="208"/>
      <c r="S165" s="208"/>
    </row>
    <row r="166" spans="1:19" ht="35.1" customHeight="1">
      <c r="A166" s="29" t="s">
        <v>1</v>
      </c>
      <c r="B166" s="29"/>
      <c r="C166" s="28" t="s">
        <v>54</v>
      </c>
      <c r="D166" s="26"/>
      <c r="E166" s="51" t="s">
        <v>33</v>
      </c>
      <c r="F166" s="52" t="s">
        <v>44</v>
      </c>
      <c r="G166" s="109" t="s">
        <v>45</v>
      </c>
      <c r="H166" s="78" t="s">
        <v>46</v>
      </c>
      <c r="I166" s="78" t="s">
        <v>47</v>
      </c>
      <c r="J166" s="51" t="s">
        <v>33</v>
      </c>
      <c r="K166" s="52" t="s">
        <v>44</v>
      </c>
      <c r="L166" s="78" t="s">
        <v>45</v>
      </c>
      <c r="M166" s="78" t="s">
        <v>46</v>
      </c>
      <c r="N166" s="78" t="s">
        <v>47</v>
      </c>
      <c r="O166" s="51" t="s">
        <v>33</v>
      </c>
      <c r="P166" s="52" t="s">
        <v>44</v>
      </c>
      <c r="Q166" s="78" t="s">
        <v>45</v>
      </c>
      <c r="R166" s="78" t="s">
        <v>46</v>
      </c>
      <c r="S166" s="78" t="s">
        <v>47</v>
      </c>
    </row>
    <row r="167" spans="1:19" ht="35.1" customHeight="1">
      <c r="A167" s="212">
        <v>1</v>
      </c>
      <c r="B167" s="212" t="s">
        <v>145</v>
      </c>
      <c r="C167" s="35" t="s">
        <v>73</v>
      </c>
      <c r="D167" s="24" t="s">
        <v>4</v>
      </c>
      <c r="E167" s="131">
        <v>12</v>
      </c>
      <c r="F167" s="122"/>
      <c r="G167" s="121">
        <v>0.18</v>
      </c>
      <c r="H167" s="129">
        <f t="shared" ref="H167:H174" si="96">F167*(100%+G167)</f>
        <v>0</v>
      </c>
      <c r="I167" s="149">
        <f t="shared" ref="I167:I174" si="97">E167*H167</f>
        <v>0</v>
      </c>
      <c r="J167" s="131">
        <v>12</v>
      </c>
      <c r="K167" s="122"/>
      <c r="L167" s="121">
        <v>0.18</v>
      </c>
      <c r="M167" s="129">
        <f t="shared" ref="M167:M174" si="98">K167*(100%+L167)</f>
        <v>0</v>
      </c>
      <c r="N167" s="129">
        <f t="shared" ref="N167:N174" si="99">J167*M167</f>
        <v>0</v>
      </c>
      <c r="O167" s="131">
        <v>12</v>
      </c>
      <c r="P167" s="105"/>
      <c r="Q167" s="97">
        <v>0.18</v>
      </c>
      <c r="R167" s="118">
        <f t="shared" ref="R167:R174" si="100">P167*(100%+Q167)</f>
        <v>0</v>
      </c>
      <c r="S167" s="118">
        <f t="shared" ref="S167:S174" si="101">O167*R167</f>
        <v>0</v>
      </c>
    </row>
    <row r="168" spans="1:19" ht="34.5" customHeight="1">
      <c r="A168" s="213"/>
      <c r="B168" s="213"/>
      <c r="C168" s="36" t="s">
        <v>75</v>
      </c>
      <c r="D168" s="24" t="s">
        <v>4</v>
      </c>
      <c r="E168" s="131">
        <f>12*10</f>
        <v>120</v>
      </c>
      <c r="F168" s="122"/>
      <c r="G168" s="121">
        <v>0.18</v>
      </c>
      <c r="H168" s="129">
        <f t="shared" si="96"/>
        <v>0</v>
      </c>
      <c r="I168" s="149">
        <f t="shared" si="97"/>
        <v>0</v>
      </c>
      <c r="J168" s="131">
        <f>12*9</f>
        <v>108</v>
      </c>
      <c r="K168" s="122"/>
      <c r="L168" s="121">
        <v>0.18</v>
      </c>
      <c r="M168" s="129">
        <f t="shared" si="98"/>
        <v>0</v>
      </c>
      <c r="N168" s="129">
        <f t="shared" si="99"/>
        <v>0</v>
      </c>
      <c r="O168" s="131">
        <f>12*7</f>
        <v>84</v>
      </c>
      <c r="P168" s="105"/>
      <c r="Q168" s="97">
        <v>0.18</v>
      </c>
      <c r="R168" s="118">
        <f t="shared" si="100"/>
        <v>0</v>
      </c>
      <c r="S168" s="118">
        <f t="shared" si="101"/>
        <v>0</v>
      </c>
    </row>
    <row r="169" spans="1:19" ht="35.1" customHeight="1">
      <c r="A169" s="213"/>
      <c r="B169" s="213"/>
      <c r="C169" s="36" t="s">
        <v>74</v>
      </c>
      <c r="D169" s="24" t="s">
        <v>8</v>
      </c>
      <c r="E169" s="131">
        <f>12*8</f>
        <v>96</v>
      </c>
      <c r="F169" s="122"/>
      <c r="G169" s="121">
        <v>0.05</v>
      </c>
      <c r="H169" s="129">
        <f t="shared" si="96"/>
        <v>0</v>
      </c>
      <c r="I169" s="149">
        <f t="shared" si="97"/>
        <v>0</v>
      </c>
      <c r="J169" s="131">
        <f>12*7</f>
        <v>84</v>
      </c>
      <c r="K169" s="122"/>
      <c r="L169" s="121">
        <v>0.05</v>
      </c>
      <c r="M169" s="129">
        <f t="shared" si="98"/>
        <v>0</v>
      </c>
      <c r="N169" s="129">
        <f t="shared" si="99"/>
        <v>0</v>
      </c>
      <c r="O169" s="131">
        <f>12*6</f>
        <v>72</v>
      </c>
      <c r="P169" s="105"/>
      <c r="Q169" s="97">
        <v>0.05</v>
      </c>
      <c r="R169" s="118">
        <f t="shared" si="100"/>
        <v>0</v>
      </c>
      <c r="S169" s="118">
        <f t="shared" si="101"/>
        <v>0</v>
      </c>
    </row>
    <row r="170" spans="1:19" ht="35.1" customHeight="1">
      <c r="A170" s="213"/>
      <c r="B170" s="213"/>
      <c r="C170" s="36" t="s">
        <v>240</v>
      </c>
      <c r="D170" s="24" t="s">
        <v>8</v>
      </c>
      <c r="E170" s="131">
        <f>12*2</f>
        <v>24</v>
      </c>
      <c r="F170" s="122"/>
      <c r="G170" s="121">
        <v>0.05</v>
      </c>
      <c r="H170" s="129">
        <f t="shared" si="96"/>
        <v>0</v>
      </c>
      <c r="I170" s="149">
        <f t="shared" si="97"/>
        <v>0</v>
      </c>
      <c r="J170" s="131">
        <v>24</v>
      </c>
      <c r="K170" s="122"/>
      <c r="L170" s="121">
        <v>0.05</v>
      </c>
      <c r="M170" s="129">
        <f t="shared" si="98"/>
        <v>0</v>
      </c>
      <c r="N170" s="129">
        <f t="shared" si="99"/>
        <v>0</v>
      </c>
      <c r="O170" s="131">
        <v>12</v>
      </c>
      <c r="P170" s="105"/>
      <c r="Q170" s="97">
        <v>0.05</v>
      </c>
      <c r="R170" s="118">
        <f t="shared" si="100"/>
        <v>0</v>
      </c>
      <c r="S170" s="118">
        <f t="shared" si="101"/>
        <v>0</v>
      </c>
    </row>
    <row r="171" spans="1:19" ht="35.1" customHeight="1">
      <c r="A171" s="213"/>
      <c r="B171" s="213"/>
      <c r="C171" s="36" t="s">
        <v>55</v>
      </c>
      <c r="D171" s="24" t="s">
        <v>8</v>
      </c>
      <c r="E171" s="131">
        <f>12*10</f>
        <v>120</v>
      </c>
      <c r="F171" s="122"/>
      <c r="G171" s="121">
        <v>0.05</v>
      </c>
      <c r="H171" s="129">
        <f t="shared" si="96"/>
        <v>0</v>
      </c>
      <c r="I171" s="149">
        <f t="shared" si="97"/>
        <v>0</v>
      </c>
      <c r="J171" s="131">
        <f>12*10</f>
        <v>120</v>
      </c>
      <c r="K171" s="122"/>
      <c r="L171" s="121">
        <v>0.05</v>
      </c>
      <c r="M171" s="129">
        <f t="shared" si="98"/>
        <v>0</v>
      </c>
      <c r="N171" s="129">
        <f t="shared" si="99"/>
        <v>0</v>
      </c>
      <c r="O171" s="131">
        <f>12*10</f>
        <v>120</v>
      </c>
      <c r="P171" s="105"/>
      <c r="Q171" s="97">
        <v>0.05</v>
      </c>
      <c r="R171" s="118">
        <f t="shared" si="100"/>
        <v>0</v>
      </c>
      <c r="S171" s="118">
        <f t="shared" si="101"/>
        <v>0</v>
      </c>
    </row>
    <row r="172" spans="1:19" ht="35.1" customHeight="1">
      <c r="A172" s="213"/>
      <c r="B172" s="213"/>
      <c r="C172" s="36" t="s">
        <v>56</v>
      </c>
      <c r="D172" s="24" t="s">
        <v>8</v>
      </c>
      <c r="E172" s="131">
        <f>12*2</f>
        <v>24</v>
      </c>
      <c r="F172" s="122"/>
      <c r="G172" s="121">
        <v>0.05</v>
      </c>
      <c r="H172" s="129">
        <f t="shared" si="96"/>
        <v>0</v>
      </c>
      <c r="I172" s="149">
        <f t="shared" si="97"/>
        <v>0</v>
      </c>
      <c r="J172" s="131">
        <v>12</v>
      </c>
      <c r="K172" s="122"/>
      <c r="L172" s="121">
        <v>0.05</v>
      </c>
      <c r="M172" s="129">
        <f t="shared" si="98"/>
        <v>0</v>
      </c>
      <c r="N172" s="129">
        <f t="shared" si="99"/>
        <v>0</v>
      </c>
      <c r="O172" s="131">
        <v>12</v>
      </c>
      <c r="P172" s="105"/>
      <c r="Q172" s="97">
        <v>0.05</v>
      </c>
      <c r="R172" s="118">
        <f t="shared" si="100"/>
        <v>0</v>
      </c>
      <c r="S172" s="118">
        <f t="shared" si="101"/>
        <v>0</v>
      </c>
    </row>
    <row r="173" spans="1:19" ht="35.1" customHeight="1">
      <c r="A173" s="213"/>
      <c r="B173" s="213"/>
      <c r="C173" s="36" t="s">
        <v>241</v>
      </c>
      <c r="D173" s="24" t="s">
        <v>8</v>
      </c>
      <c r="E173" s="131">
        <f>12*2</f>
        <v>24</v>
      </c>
      <c r="F173" s="122"/>
      <c r="G173" s="121">
        <v>0.05</v>
      </c>
      <c r="H173" s="129">
        <f t="shared" si="96"/>
        <v>0</v>
      </c>
      <c r="I173" s="149">
        <f t="shared" si="97"/>
        <v>0</v>
      </c>
      <c r="J173" s="131">
        <f>12*2</f>
        <v>24</v>
      </c>
      <c r="K173" s="122"/>
      <c r="L173" s="121">
        <v>0.05</v>
      </c>
      <c r="M173" s="129">
        <f t="shared" si="98"/>
        <v>0</v>
      </c>
      <c r="N173" s="129">
        <f t="shared" si="99"/>
        <v>0</v>
      </c>
      <c r="O173" s="131">
        <f>12*2</f>
        <v>24</v>
      </c>
      <c r="P173" s="105"/>
      <c r="Q173" s="97">
        <v>0.05</v>
      </c>
      <c r="R173" s="118">
        <f t="shared" si="100"/>
        <v>0</v>
      </c>
      <c r="S173" s="118">
        <f t="shared" si="101"/>
        <v>0</v>
      </c>
    </row>
    <row r="174" spans="1:19" ht="35.1" customHeight="1">
      <c r="A174" s="213"/>
      <c r="B174" s="213"/>
      <c r="C174" s="36" t="s">
        <v>57</v>
      </c>
      <c r="D174" s="24" t="s">
        <v>8</v>
      </c>
      <c r="E174" s="131">
        <f>12*5</f>
        <v>60</v>
      </c>
      <c r="F174" s="122"/>
      <c r="G174" s="121">
        <v>0.05</v>
      </c>
      <c r="H174" s="129">
        <f t="shared" si="96"/>
        <v>0</v>
      </c>
      <c r="I174" s="149">
        <f t="shared" si="97"/>
        <v>0</v>
      </c>
      <c r="J174" s="131">
        <f>12*5</f>
        <v>60</v>
      </c>
      <c r="K174" s="122"/>
      <c r="L174" s="121">
        <v>0.05</v>
      </c>
      <c r="M174" s="129">
        <f t="shared" si="98"/>
        <v>0</v>
      </c>
      <c r="N174" s="129">
        <f t="shared" si="99"/>
        <v>0</v>
      </c>
      <c r="O174" s="131">
        <f>12*5</f>
        <v>60</v>
      </c>
      <c r="P174" s="105"/>
      <c r="Q174" s="97">
        <v>0.05</v>
      </c>
      <c r="R174" s="118">
        <f t="shared" si="100"/>
        <v>0</v>
      </c>
      <c r="S174" s="118">
        <f t="shared" si="101"/>
        <v>0</v>
      </c>
    </row>
    <row r="175" spans="1:19" ht="35.1" customHeight="1">
      <c r="A175" s="213"/>
      <c r="B175" s="213"/>
      <c r="C175" s="33" t="s">
        <v>64</v>
      </c>
      <c r="D175" s="60"/>
      <c r="E175" s="204">
        <f>SUM(I167:I174)</f>
        <v>0</v>
      </c>
      <c r="F175" s="205"/>
      <c r="G175" s="205"/>
      <c r="H175" s="205"/>
      <c r="I175" s="206">
        <f>SUM(I167:I174)</f>
        <v>0</v>
      </c>
      <c r="J175" s="204">
        <f>SUM(N167:N174)</f>
        <v>0</v>
      </c>
      <c r="K175" s="205"/>
      <c r="L175" s="205"/>
      <c r="M175" s="205"/>
      <c r="N175" s="206">
        <f>SUM(N167:N174)</f>
        <v>0</v>
      </c>
      <c r="O175" s="204">
        <f>SUM(S167:S174)</f>
        <v>0</v>
      </c>
      <c r="P175" s="205"/>
      <c r="Q175" s="205"/>
      <c r="R175" s="205"/>
      <c r="S175" s="206">
        <f>SUM(S167:S174)</f>
        <v>0</v>
      </c>
    </row>
    <row r="176" spans="1:19" ht="30" customHeight="1">
      <c r="A176" s="213">
        <v>2</v>
      </c>
      <c r="B176" s="213"/>
      <c r="C176" s="37" t="s">
        <v>114</v>
      </c>
      <c r="D176" s="24"/>
      <c r="E176" s="131"/>
      <c r="F176" s="130"/>
      <c r="G176" s="132"/>
      <c r="H176" s="133"/>
      <c r="I176" s="133"/>
      <c r="J176" s="131"/>
      <c r="K176" s="130"/>
      <c r="L176" s="132"/>
      <c r="M176" s="133"/>
      <c r="N176" s="133"/>
      <c r="O176" s="131"/>
      <c r="P176" s="95"/>
      <c r="Q176" s="99"/>
      <c r="R176" s="90"/>
      <c r="S176" s="90"/>
    </row>
    <row r="177" spans="1:19" ht="30" customHeight="1">
      <c r="A177" s="213"/>
      <c r="B177" s="213"/>
      <c r="C177" s="38" t="s">
        <v>37</v>
      </c>
      <c r="D177" s="24" t="s">
        <v>8</v>
      </c>
      <c r="E177" s="134">
        <v>10</v>
      </c>
      <c r="F177" s="130"/>
      <c r="G177" s="121">
        <v>0.18</v>
      </c>
      <c r="H177" s="129">
        <f t="shared" ref="H177:H179" si="102">F177*(100%+G177)</f>
        <v>0</v>
      </c>
      <c r="I177" s="129">
        <f t="shared" ref="I177:I179" si="103">E177*H177</f>
        <v>0</v>
      </c>
      <c r="J177" s="134">
        <v>10</v>
      </c>
      <c r="K177" s="130"/>
      <c r="L177" s="121">
        <v>0.18</v>
      </c>
      <c r="M177" s="129">
        <f t="shared" ref="M177:M179" si="104">K177*(100%+L177)</f>
        <v>0</v>
      </c>
      <c r="N177" s="129">
        <f t="shared" ref="N177:N179" si="105">J177*M177</f>
        <v>0</v>
      </c>
      <c r="O177" s="134">
        <v>10</v>
      </c>
      <c r="P177" s="95"/>
      <c r="Q177" s="97">
        <v>0.18</v>
      </c>
      <c r="R177" s="88">
        <f t="shared" ref="R177:R179" si="106">P177*(100%+Q177)</f>
        <v>0</v>
      </c>
      <c r="S177" s="88">
        <f t="shared" ref="S177:S179" si="107">O177*R177</f>
        <v>0</v>
      </c>
    </row>
    <row r="178" spans="1:19" ht="30" customHeight="1">
      <c r="A178" s="213"/>
      <c r="B178" s="213"/>
      <c r="C178" s="38" t="s">
        <v>38</v>
      </c>
      <c r="D178" s="24" t="s">
        <v>8</v>
      </c>
      <c r="E178" s="134">
        <v>5</v>
      </c>
      <c r="F178" s="130"/>
      <c r="G178" s="121">
        <v>0.18</v>
      </c>
      <c r="H178" s="129">
        <f t="shared" si="102"/>
        <v>0</v>
      </c>
      <c r="I178" s="129">
        <f t="shared" si="103"/>
        <v>0</v>
      </c>
      <c r="J178" s="134">
        <v>5</v>
      </c>
      <c r="K178" s="130"/>
      <c r="L178" s="121">
        <v>0.18</v>
      </c>
      <c r="M178" s="129">
        <f t="shared" si="104"/>
        <v>0</v>
      </c>
      <c r="N178" s="129">
        <f t="shared" si="105"/>
        <v>0</v>
      </c>
      <c r="O178" s="134">
        <v>5</v>
      </c>
      <c r="P178" s="95"/>
      <c r="Q178" s="97">
        <v>0.18</v>
      </c>
      <c r="R178" s="88">
        <f t="shared" si="106"/>
        <v>0</v>
      </c>
      <c r="S178" s="88">
        <f t="shared" si="107"/>
        <v>0</v>
      </c>
    </row>
    <row r="179" spans="1:19" ht="30" customHeight="1">
      <c r="A179" s="213"/>
      <c r="B179" s="213"/>
      <c r="C179" s="38" t="s">
        <v>39</v>
      </c>
      <c r="D179" s="24" t="s">
        <v>8</v>
      </c>
      <c r="E179" s="134">
        <v>3</v>
      </c>
      <c r="F179" s="130"/>
      <c r="G179" s="121">
        <v>0.18</v>
      </c>
      <c r="H179" s="129">
        <f t="shared" si="102"/>
        <v>0</v>
      </c>
      <c r="I179" s="129">
        <f t="shared" si="103"/>
        <v>0</v>
      </c>
      <c r="J179" s="134">
        <v>3</v>
      </c>
      <c r="K179" s="130"/>
      <c r="L179" s="121">
        <v>0.18</v>
      </c>
      <c r="M179" s="129">
        <f t="shared" si="104"/>
        <v>0</v>
      </c>
      <c r="N179" s="129">
        <f t="shared" si="105"/>
        <v>0</v>
      </c>
      <c r="O179" s="134">
        <v>3</v>
      </c>
      <c r="P179" s="95"/>
      <c r="Q179" s="97">
        <v>0.18</v>
      </c>
      <c r="R179" s="88">
        <f t="shared" si="106"/>
        <v>0</v>
      </c>
      <c r="S179" s="88">
        <f t="shared" si="107"/>
        <v>0</v>
      </c>
    </row>
    <row r="180" spans="1:19" ht="30" customHeight="1">
      <c r="A180" s="213"/>
      <c r="B180" s="213"/>
      <c r="C180" s="40" t="s">
        <v>115</v>
      </c>
      <c r="D180" s="24"/>
      <c r="E180" s="134"/>
      <c r="F180" s="130"/>
      <c r="G180" s="132"/>
      <c r="H180" s="133"/>
      <c r="I180" s="133"/>
      <c r="J180" s="134"/>
      <c r="K180" s="130"/>
      <c r="L180" s="132"/>
      <c r="M180" s="133"/>
      <c r="N180" s="133"/>
      <c r="O180" s="134"/>
      <c r="P180" s="95"/>
      <c r="Q180" s="99"/>
      <c r="R180" s="90"/>
      <c r="S180" s="90"/>
    </row>
    <row r="181" spans="1:19" ht="30" customHeight="1">
      <c r="A181" s="213"/>
      <c r="B181" s="213"/>
      <c r="C181" s="41" t="s">
        <v>37</v>
      </c>
      <c r="D181" s="24" t="s">
        <v>8</v>
      </c>
      <c r="E181" s="134">
        <v>20</v>
      </c>
      <c r="F181" s="130"/>
      <c r="G181" s="121">
        <v>0.18</v>
      </c>
      <c r="H181" s="129">
        <f t="shared" ref="H181:H183" si="108">F181*(100%+G181)</f>
        <v>0</v>
      </c>
      <c r="I181" s="129">
        <f t="shared" ref="I181:I183" si="109">E181*H181</f>
        <v>0</v>
      </c>
      <c r="J181" s="134">
        <v>20</v>
      </c>
      <c r="K181" s="130"/>
      <c r="L181" s="121">
        <v>0.18</v>
      </c>
      <c r="M181" s="129">
        <f t="shared" ref="M181:M183" si="110">K181*(100%+L181)</f>
        <v>0</v>
      </c>
      <c r="N181" s="129">
        <f t="shared" ref="N181:N183" si="111">J181*M181</f>
        <v>0</v>
      </c>
      <c r="O181" s="134">
        <v>20</v>
      </c>
      <c r="P181" s="95"/>
      <c r="Q181" s="97">
        <v>0.18</v>
      </c>
      <c r="R181" s="88">
        <f t="shared" ref="R181:R183" si="112">P181*(100%+Q181)</f>
        <v>0</v>
      </c>
      <c r="S181" s="88">
        <f t="shared" ref="S181:S183" si="113">O181*R181</f>
        <v>0</v>
      </c>
    </row>
    <row r="182" spans="1:19" ht="30" customHeight="1">
      <c r="A182" s="213"/>
      <c r="B182" s="213"/>
      <c r="C182" s="41" t="s">
        <v>38</v>
      </c>
      <c r="D182" s="24" t="s">
        <v>8</v>
      </c>
      <c r="E182" s="134">
        <v>10</v>
      </c>
      <c r="F182" s="130"/>
      <c r="G182" s="121">
        <v>0.18</v>
      </c>
      <c r="H182" s="129">
        <f t="shared" si="108"/>
        <v>0</v>
      </c>
      <c r="I182" s="129">
        <f t="shared" si="109"/>
        <v>0</v>
      </c>
      <c r="J182" s="134">
        <v>10</v>
      </c>
      <c r="K182" s="130"/>
      <c r="L182" s="121">
        <v>0.18</v>
      </c>
      <c r="M182" s="129">
        <f t="shared" si="110"/>
        <v>0</v>
      </c>
      <c r="N182" s="129">
        <f t="shared" si="111"/>
        <v>0</v>
      </c>
      <c r="O182" s="134">
        <v>10</v>
      </c>
      <c r="P182" s="95"/>
      <c r="Q182" s="97">
        <v>0.18</v>
      </c>
      <c r="R182" s="88">
        <f t="shared" si="112"/>
        <v>0</v>
      </c>
      <c r="S182" s="88">
        <f t="shared" si="113"/>
        <v>0</v>
      </c>
    </row>
    <row r="183" spans="1:19" ht="30" customHeight="1">
      <c r="A183" s="213"/>
      <c r="B183" s="213"/>
      <c r="C183" s="41" t="s">
        <v>39</v>
      </c>
      <c r="D183" s="24" t="s">
        <v>8</v>
      </c>
      <c r="E183" s="134">
        <v>3</v>
      </c>
      <c r="F183" s="130"/>
      <c r="G183" s="121">
        <v>0.18</v>
      </c>
      <c r="H183" s="129">
        <f t="shared" si="108"/>
        <v>0</v>
      </c>
      <c r="I183" s="129">
        <f t="shared" si="109"/>
        <v>0</v>
      </c>
      <c r="J183" s="134">
        <v>3</v>
      </c>
      <c r="K183" s="130"/>
      <c r="L183" s="121">
        <v>0.18</v>
      </c>
      <c r="M183" s="129">
        <f t="shared" si="110"/>
        <v>0</v>
      </c>
      <c r="N183" s="129">
        <f t="shared" si="111"/>
        <v>0</v>
      </c>
      <c r="O183" s="134">
        <v>3</v>
      </c>
      <c r="P183" s="95"/>
      <c r="Q183" s="97">
        <v>0.18</v>
      </c>
      <c r="R183" s="88">
        <f t="shared" si="112"/>
        <v>0</v>
      </c>
      <c r="S183" s="88">
        <f t="shared" si="113"/>
        <v>0</v>
      </c>
    </row>
    <row r="184" spans="1:19" ht="30" customHeight="1">
      <c r="A184" s="213"/>
      <c r="B184" s="213"/>
      <c r="C184" s="30" t="s">
        <v>0</v>
      </c>
      <c r="D184" s="25"/>
      <c r="E184" s="94"/>
      <c r="F184" s="130"/>
      <c r="G184" s="132"/>
      <c r="H184" s="133"/>
      <c r="I184" s="133"/>
      <c r="J184" s="94"/>
      <c r="K184" s="130"/>
      <c r="L184" s="132"/>
      <c r="M184" s="133"/>
      <c r="N184" s="133"/>
      <c r="O184" s="94"/>
      <c r="P184" s="95"/>
      <c r="Q184" s="99"/>
      <c r="R184" s="90"/>
      <c r="S184" s="90"/>
    </row>
    <row r="185" spans="1:19" s="14" customFormat="1" ht="24.2" customHeight="1">
      <c r="A185" s="213"/>
      <c r="B185" s="213"/>
      <c r="C185" s="39" t="s">
        <v>58</v>
      </c>
      <c r="D185" s="13" t="s">
        <v>8</v>
      </c>
      <c r="E185" s="135">
        <v>2</v>
      </c>
      <c r="F185" s="136"/>
      <c r="G185" s="121">
        <v>0.05</v>
      </c>
      <c r="H185" s="129">
        <f t="shared" ref="H185:H212" si="114">F185*(100%+G185)</f>
        <v>0</v>
      </c>
      <c r="I185" s="129">
        <f t="shared" ref="I185:I212" si="115">E185*H185</f>
        <v>0</v>
      </c>
      <c r="J185" s="135">
        <v>2</v>
      </c>
      <c r="K185" s="136"/>
      <c r="L185" s="121">
        <v>0.05</v>
      </c>
      <c r="M185" s="129">
        <f t="shared" ref="M185:M212" si="116">K185*(100%+L185)</f>
        <v>0</v>
      </c>
      <c r="N185" s="129">
        <f t="shared" ref="N185:N212" si="117">J185*M185</f>
        <v>0</v>
      </c>
      <c r="O185" s="135">
        <v>2</v>
      </c>
      <c r="P185" s="96"/>
      <c r="Q185" s="97">
        <v>0.05</v>
      </c>
      <c r="R185" s="88">
        <f t="shared" ref="R185:R212" si="118">P185*(100%+Q185)</f>
        <v>0</v>
      </c>
      <c r="S185" s="88">
        <f t="shared" ref="S185:S212" si="119">O185*R185</f>
        <v>0</v>
      </c>
    </row>
    <row r="186" spans="1:19" s="14" customFormat="1" ht="27.2" customHeight="1">
      <c r="A186" s="213"/>
      <c r="B186" s="213"/>
      <c r="C186" s="39" t="s">
        <v>59</v>
      </c>
      <c r="D186" s="13" t="s">
        <v>8</v>
      </c>
      <c r="E186" s="135">
        <v>2</v>
      </c>
      <c r="F186" s="136"/>
      <c r="G186" s="121">
        <v>0.05</v>
      </c>
      <c r="H186" s="129">
        <f t="shared" si="114"/>
        <v>0</v>
      </c>
      <c r="I186" s="129">
        <f t="shared" si="115"/>
        <v>0</v>
      </c>
      <c r="J186" s="135">
        <v>2</v>
      </c>
      <c r="K186" s="136"/>
      <c r="L186" s="121">
        <v>0.05</v>
      </c>
      <c r="M186" s="129">
        <f t="shared" si="116"/>
        <v>0</v>
      </c>
      <c r="N186" s="129">
        <f t="shared" si="117"/>
        <v>0</v>
      </c>
      <c r="O186" s="135">
        <v>2</v>
      </c>
      <c r="P186" s="96"/>
      <c r="Q186" s="97">
        <v>0.05</v>
      </c>
      <c r="R186" s="88">
        <f t="shared" si="118"/>
        <v>0</v>
      </c>
      <c r="S186" s="88">
        <f t="shared" si="119"/>
        <v>0</v>
      </c>
    </row>
    <row r="187" spans="1:19" s="14" customFormat="1" ht="28.5" customHeight="1">
      <c r="A187" s="213"/>
      <c r="B187" s="213"/>
      <c r="C187" s="39" t="s">
        <v>60</v>
      </c>
      <c r="D187" s="13" t="s">
        <v>8</v>
      </c>
      <c r="E187" s="135">
        <v>2</v>
      </c>
      <c r="F187" s="136"/>
      <c r="G187" s="121">
        <v>0.05</v>
      </c>
      <c r="H187" s="129">
        <f t="shared" si="114"/>
        <v>0</v>
      </c>
      <c r="I187" s="129">
        <f t="shared" si="115"/>
        <v>0</v>
      </c>
      <c r="J187" s="135">
        <v>2</v>
      </c>
      <c r="K187" s="136"/>
      <c r="L187" s="121">
        <v>0.05</v>
      </c>
      <c r="M187" s="129">
        <f t="shared" si="116"/>
        <v>0</v>
      </c>
      <c r="N187" s="129">
        <f t="shared" si="117"/>
        <v>0</v>
      </c>
      <c r="O187" s="135">
        <v>2</v>
      </c>
      <c r="P187" s="96"/>
      <c r="Q187" s="97">
        <v>0.05</v>
      </c>
      <c r="R187" s="88">
        <f t="shared" si="118"/>
        <v>0</v>
      </c>
      <c r="S187" s="88">
        <f t="shared" si="119"/>
        <v>0</v>
      </c>
    </row>
    <row r="188" spans="1:19" s="14" customFormat="1" ht="24.2" customHeight="1">
      <c r="A188" s="213"/>
      <c r="B188" s="213"/>
      <c r="C188" s="39" t="s">
        <v>61</v>
      </c>
      <c r="D188" s="13" t="s">
        <v>8</v>
      </c>
      <c r="E188" s="135">
        <v>2</v>
      </c>
      <c r="F188" s="136"/>
      <c r="G188" s="121">
        <v>0.05</v>
      </c>
      <c r="H188" s="129">
        <f t="shared" si="114"/>
        <v>0</v>
      </c>
      <c r="I188" s="129">
        <f t="shared" si="115"/>
        <v>0</v>
      </c>
      <c r="J188" s="135">
        <v>2</v>
      </c>
      <c r="K188" s="136"/>
      <c r="L188" s="121">
        <v>0.05</v>
      </c>
      <c r="M188" s="129">
        <f t="shared" si="116"/>
        <v>0</v>
      </c>
      <c r="N188" s="129">
        <f t="shared" si="117"/>
        <v>0</v>
      </c>
      <c r="O188" s="135">
        <v>2</v>
      </c>
      <c r="P188" s="96"/>
      <c r="Q188" s="97">
        <v>0.05</v>
      </c>
      <c r="R188" s="88">
        <f t="shared" si="118"/>
        <v>0</v>
      </c>
      <c r="S188" s="88">
        <f t="shared" si="119"/>
        <v>0</v>
      </c>
    </row>
    <row r="189" spans="1:19" s="14" customFormat="1" ht="35.1" customHeight="1">
      <c r="A189" s="213"/>
      <c r="B189" s="213"/>
      <c r="C189" s="39" t="s">
        <v>62</v>
      </c>
      <c r="D189" s="13" t="s">
        <v>8</v>
      </c>
      <c r="E189" s="135">
        <v>2</v>
      </c>
      <c r="F189" s="136"/>
      <c r="G189" s="121">
        <v>0.05</v>
      </c>
      <c r="H189" s="129">
        <f t="shared" si="114"/>
        <v>0</v>
      </c>
      <c r="I189" s="129">
        <f t="shared" si="115"/>
        <v>0</v>
      </c>
      <c r="J189" s="135">
        <v>2</v>
      </c>
      <c r="K189" s="136"/>
      <c r="L189" s="121">
        <v>0.05</v>
      </c>
      <c r="M189" s="129">
        <f t="shared" si="116"/>
        <v>0</v>
      </c>
      <c r="N189" s="129">
        <f t="shared" si="117"/>
        <v>0</v>
      </c>
      <c r="O189" s="135">
        <v>2</v>
      </c>
      <c r="P189" s="96"/>
      <c r="Q189" s="97">
        <v>0.05</v>
      </c>
      <c r="R189" s="88">
        <f t="shared" si="118"/>
        <v>0</v>
      </c>
      <c r="S189" s="88">
        <f t="shared" si="119"/>
        <v>0</v>
      </c>
    </row>
    <row r="190" spans="1:19" s="14" customFormat="1" ht="35.1" customHeight="1">
      <c r="A190" s="213"/>
      <c r="B190" s="213"/>
      <c r="C190" s="39" t="s">
        <v>76</v>
      </c>
      <c r="D190" s="13" t="s">
        <v>8</v>
      </c>
      <c r="E190" s="135">
        <v>2</v>
      </c>
      <c r="F190" s="136"/>
      <c r="G190" s="121">
        <v>0.05</v>
      </c>
      <c r="H190" s="129">
        <f t="shared" si="114"/>
        <v>0</v>
      </c>
      <c r="I190" s="129">
        <f t="shared" si="115"/>
        <v>0</v>
      </c>
      <c r="J190" s="135">
        <v>2</v>
      </c>
      <c r="K190" s="136"/>
      <c r="L190" s="121">
        <v>0.05</v>
      </c>
      <c r="M190" s="129">
        <f t="shared" si="116"/>
        <v>0</v>
      </c>
      <c r="N190" s="129">
        <f t="shared" si="117"/>
        <v>0</v>
      </c>
      <c r="O190" s="135">
        <v>2</v>
      </c>
      <c r="P190" s="96"/>
      <c r="Q190" s="97">
        <v>0.05</v>
      </c>
      <c r="R190" s="88">
        <f t="shared" si="118"/>
        <v>0</v>
      </c>
      <c r="S190" s="88">
        <f t="shared" si="119"/>
        <v>0</v>
      </c>
    </row>
    <row r="191" spans="1:19" s="14" customFormat="1" ht="35.1" customHeight="1">
      <c r="A191" s="213"/>
      <c r="B191" s="213"/>
      <c r="C191" s="39" t="s">
        <v>77</v>
      </c>
      <c r="D191" s="13" t="s">
        <v>8</v>
      </c>
      <c r="E191" s="135">
        <v>2</v>
      </c>
      <c r="F191" s="136"/>
      <c r="G191" s="121">
        <v>0.05</v>
      </c>
      <c r="H191" s="129">
        <f t="shared" si="114"/>
        <v>0</v>
      </c>
      <c r="I191" s="129">
        <f t="shared" si="115"/>
        <v>0</v>
      </c>
      <c r="J191" s="135">
        <v>2</v>
      </c>
      <c r="K191" s="136"/>
      <c r="L191" s="121">
        <v>0.05</v>
      </c>
      <c r="M191" s="129">
        <f t="shared" si="116"/>
        <v>0</v>
      </c>
      <c r="N191" s="129">
        <f t="shared" si="117"/>
        <v>0</v>
      </c>
      <c r="O191" s="135">
        <v>2</v>
      </c>
      <c r="P191" s="96"/>
      <c r="Q191" s="97">
        <v>0.05</v>
      </c>
      <c r="R191" s="88">
        <f t="shared" si="118"/>
        <v>0</v>
      </c>
      <c r="S191" s="88">
        <f t="shared" si="119"/>
        <v>0</v>
      </c>
    </row>
    <row r="192" spans="1:19" s="14" customFormat="1" ht="35.1" customHeight="1">
      <c r="A192" s="213"/>
      <c r="B192" s="213"/>
      <c r="C192" s="39" t="s">
        <v>78</v>
      </c>
      <c r="D192" s="13" t="s">
        <v>8</v>
      </c>
      <c r="E192" s="135">
        <v>2</v>
      </c>
      <c r="F192" s="136"/>
      <c r="G192" s="121">
        <v>0.05</v>
      </c>
      <c r="H192" s="129">
        <f t="shared" si="114"/>
        <v>0</v>
      </c>
      <c r="I192" s="129">
        <f t="shared" si="115"/>
        <v>0</v>
      </c>
      <c r="J192" s="135">
        <v>2</v>
      </c>
      <c r="K192" s="136"/>
      <c r="L192" s="121">
        <v>0.05</v>
      </c>
      <c r="M192" s="129">
        <f t="shared" si="116"/>
        <v>0</v>
      </c>
      <c r="N192" s="129">
        <f t="shared" si="117"/>
        <v>0</v>
      </c>
      <c r="O192" s="135">
        <v>2</v>
      </c>
      <c r="P192" s="96"/>
      <c r="Q192" s="97">
        <v>0.05</v>
      </c>
      <c r="R192" s="88">
        <f t="shared" si="118"/>
        <v>0</v>
      </c>
      <c r="S192" s="88">
        <f t="shared" si="119"/>
        <v>0</v>
      </c>
    </row>
    <row r="193" spans="1:19" s="14" customFormat="1" ht="35.1" customHeight="1">
      <c r="A193" s="213"/>
      <c r="B193" s="213"/>
      <c r="C193" s="39" t="s">
        <v>79</v>
      </c>
      <c r="D193" s="13" t="s">
        <v>8</v>
      </c>
      <c r="E193" s="135">
        <v>2</v>
      </c>
      <c r="F193" s="136"/>
      <c r="G193" s="121">
        <v>0.05</v>
      </c>
      <c r="H193" s="129">
        <f t="shared" si="114"/>
        <v>0</v>
      </c>
      <c r="I193" s="129">
        <f t="shared" si="115"/>
        <v>0</v>
      </c>
      <c r="J193" s="135">
        <v>2</v>
      </c>
      <c r="K193" s="136"/>
      <c r="L193" s="121">
        <v>0.05</v>
      </c>
      <c r="M193" s="129">
        <f t="shared" si="116"/>
        <v>0</v>
      </c>
      <c r="N193" s="129">
        <f t="shared" si="117"/>
        <v>0</v>
      </c>
      <c r="O193" s="135">
        <v>2</v>
      </c>
      <c r="P193" s="96"/>
      <c r="Q193" s="97">
        <v>0.05</v>
      </c>
      <c r="R193" s="88">
        <f t="shared" si="118"/>
        <v>0</v>
      </c>
      <c r="S193" s="88">
        <f t="shared" si="119"/>
        <v>0</v>
      </c>
    </row>
    <row r="194" spans="1:19" s="14" customFormat="1" ht="35.1" customHeight="1">
      <c r="A194" s="213"/>
      <c r="B194" s="213"/>
      <c r="C194" s="39" t="s">
        <v>43</v>
      </c>
      <c r="D194" s="13" t="s">
        <v>24</v>
      </c>
      <c r="E194" s="135">
        <v>1000</v>
      </c>
      <c r="F194" s="136"/>
      <c r="G194" s="121">
        <v>0.05</v>
      </c>
      <c r="H194" s="129">
        <f t="shared" si="114"/>
        <v>0</v>
      </c>
      <c r="I194" s="129">
        <f t="shared" si="115"/>
        <v>0</v>
      </c>
      <c r="J194" s="135">
        <v>1000</v>
      </c>
      <c r="K194" s="136"/>
      <c r="L194" s="121">
        <v>0.05</v>
      </c>
      <c r="M194" s="129">
        <f t="shared" si="116"/>
        <v>0</v>
      </c>
      <c r="N194" s="129">
        <f t="shared" si="117"/>
        <v>0</v>
      </c>
      <c r="O194" s="135">
        <v>1000</v>
      </c>
      <c r="P194" s="96"/>
      <c r="Q194" s="97">
        <v>0.05</v>
      </c>
      <c r="R194" s="88">
        <f t="shared" si="118"/>
        <v>0</v>
      </c>
      <c r="S194" s="88">
        <f t="shared" si="119"/>
        <v>0</v>
      </c>
    </row>
    <row r="195" spans="1:19" s="14" customFormat="1" ht="35.1" customHeight="1">
      <c r="A195" s="213"/>
      <c r="B195" s="213"/>
      <c r="C195" s="39" t="s">
        <v>80</v>
      </c>
      <c r="D195" s="13" t="s">
        <v>94</v>
      </c>
      <c r="E195" s="135">
        <v>5</v>
      </c>
      <c r="F195" s="136"/>
      <c r="G195" s="121">
        <v>0.05</v>
      </c>
      <c r="H195" s="129">
        <f t="shared" si="114"/>
        <v>0</v>
      </c>
      <c r="I195" s="129">
        <f t="shared" si="115"/>
        <v>0</v>
      </c>
      <c r="J195" s="135">
        <v>5</v>
      </c>
      <c r="K195" s="136"/>
      <c r="L195" s="121">
        <v>0.05</v>
      </c>
      <c r="M195" s="129">
        <f t="shared" si="116"/>
        <v>0</v>
      </c>
      <c r="N195" s="129">
        <f t="shared" si="117"/>
        <v>0</v>
      </c>
      <c r="O195" s="135">
        <v>5</v>
      </c>
      <c r="P195" s="96"/>
      <c r="Q195" s="97">
        <v>0.05</v>
      </c>
      <c r="R195" s="88">
        <f t="shared" si="118"/>
        <v>0</v>
      </c>
      <c r="S195" s="88">
        <f t="shared" si="119"/>
        <v>0</v>
      </c>
    </row>
    <row r="196" spans="1:19" s="14" customFormat="1" ht="35.1" customHeight="1">
      <c r="A196" s="213"/>
      <c r="B196" s="213"/>
      <c r="C196" s="39" t="s">
        <v>81</v>
      </c>
      <c r="D196" s="13" t="s">
        <v>22</v>
      </c>
      <c r="E196" s="135">
        <v>1000</v>
      </c>
      <c r="F196" s="136"/>
      <c r="G196" s="121">
        <v>0.05</v>
      </c>
      <c r="H196" s="129">
        <f t="shared" si="114"/>
        <v>0</v>
      </c>
      <c r="I196" s="129">
        <f t="shared" si="115"/>
        <v>0</v>
      </c>
      <c r="J196" s="135">
        <v>1000</v>
      </c>
      <c r="K196" s="136"/>
      <c r="L196" s="121">
        <v>0.05</v>
      </c>
      <c r="M196" s="129">
        <f t="shared" si="116"/>
        <v>0</v>
      </c>
      <c r="N196" s="129">
        <f t="shared" si="117"/>
        <v>0</v>
      </c>
      <c r="O196" s="135">
        <v>1000</v>
      </c>
      <c r="P196" s="96"/>
      <c r="Q196" s="97">
        <v>0.05</v>
      </c>
      <c r="R196" s="88">
        <f t="shared" si="118"/>
        <v>0</v>
      </c>
      <c r="S196" s="88">
        <f t="shared" si="119"/>
        <v>0</v>
      </c>
    </row>
    <row r="197" spans="1:19" s="14" customFormat="1" ht="35.1" customHeight="1">
      <c r="A197" s="213"/>
      <c r="B197" s="213"/>
      <c r="C197" s="39" t="s">
        <v>82</v>
      </c>
      <c r="D197" s="13" t="s">
        <v>94</v>
      </c>
      <c r="E197" s="135">
        <v>15</v>
      </c>
      <c r="F197" s="136"/>
      <c r="G197" s="121">
        <v>0.05</v>
      </c>
      <c r="H197" s="129">
        <f t="shared" si="114"/>
        <v>0</v>
      </c>
      <c r="I197" s="129">
        <f t="shared" si="115"/>
        <v>0</v>
      </c>
      <c r="J197" s="135">
        <v>15</v>
      </c>
      <c r="K197" s="136"/>
      <c r="L197" s="121">
        <v>0.05</v>
      </c>
      <c r="M197" s="129">
        <f t="shared" si="116"/>
        <v>0</v>
      </c>
      <c r="N197" s="129">
        <f t="shared" si="117"/>
        <v>0</v>
      </c>
      <c r="O197" s="135">
        <v>15</v>
      </c>
      <c r="P197" s="96"/>
      <c r="Q197" s="97">
        <v>0.05</v>
      </c>
      <c r="R197" s="88">
        <f t="shared" si="118"/>
        <v>0</v>
      </c>
      <c r="S197" s="88">
        <f t="shared" si="119"/>
        <v>0</v>
      </c>
    </row>
    <row r="198" spans="1:19" s="14" customFormat="1" ht="35.1" customHeight="1">
      <c r="A198" s="213"/>
      <c r="B198" s="213"/>
      <c r="C198" s="39" t="s">
        <v>83</v>
      </c>
      <c r="D198" s="13" t="s">
        <v>22</v>
      </c>
      <c r="E198" s="135">
        <v>1000</v>
      </c>
      <c r="F198" s="136"/>
      <c r="G198" s="121">
        <v>0.05</v>
      </c>
      <c r="H198" s="129">
        <f t="shared" si="114"/>
        <v>0</v>
      </c>
      <c r="I198" s="129">
        <f t="shared" si="115"/>
        <v>0</v>
      </c>
      <c r="J198" s="135">
        <v>1000</v>
      </c>
      <c r="K198" s="136"/>
      <c r="L198" s="121">
        <v>0.05</v>
      </c>
      <c r="M198" s="129">
        <f t="shared" si="116"/>
        <v>0</v>
      </c>
      <c r="N198" s="129">
        <f t="shared" si="117"/>
        <v>0</v>
      </c>
      <c r="O198" s="135">
        <v>1000</v>
      </c>
      <c r="P198" s="96"/>
      <c r="Q198" s="97">
        <v>0.05</v>
      </c>
      <c r="R198" s="88">
        <f t="shared" si="118"/>
        <v>0</v>
      </c>
      <c r="S198" s="88">
        <f t="shared" si="119"/>
        <v>0</v>
      </c>
    </row>
    <row r="199" spans="1:19" s="14" customFormat="1" ht="35.1" customHeight="1">
      <c r="A199" s="213"/>
      <c r="B199" s="213"/>
      <c r="C199" s="39" t="s">
        <v>242</v>
      </c>
      <c r="D199" s="13" t="s">
        <v>94</v>
      </c>
      <c r="E199" s="135">
        <v>5</v>
      </c>
      <c r="F199" s="136"/>
      <c r="G199" s="121">
        <v>0.05</v>
      </c>
      <c r="H199" s="129">
        <f t="shared" si="114"/>
        <v>0</v>
      </c>
      <c r="I199" s="129">
        <f t="shared" si="115"/>
        <v>0</v>
      </c>
      <c r="J199" s="135">
        <v>5</v>
      </c>
      <c r="K199" s="136"/>
      <c r="L199" s="121">
        <v>0.05</v>
      </c>
      <c r="M199" s="129">
        <f t="shared" si="116"/>
        <v>0</v>
      </c>
      <c r="N199" s="129">
        <f t="shared" si="117"/>
        <v>0</v>
      </c>
      <c r="O199" s="135">
        <v>5</v>
      </c>
      <c r="P199" s="96"/>
      <c r="Q199" s="97">
        <v>0.05</v>
      </c>
      <c r="R199" s="88">
        <f t="shared" si="118"/>
        <v>0</v>
      </c>
      <c r="S199" s="88">
        <f t="shared" si="119"/>
        <v>0</v>
      </c>
    </row>
    <row r="200" spans="1:19" s="14" customFormat="1" ht="35.1" customHeight="1">
      <c r="A200" s="213"/>
      <c r="B200" s="213"/>
      <c r="C200" s="39" t="s">
        <v>243</v>
      </c>
      <c r="D200" s="13" t="s">
        <v>22</v>
      </c>
      <c r="E200" s="135">
        <v>1000</v>
      </c>
      <c r="F200" s="136"/>
      <c r="G200" s="121">
        <v>0.05</v>
      </c>
      <c r="H200" s="129">
        <f t="shared" si="114"/>
        <v>0</v>
      </c>
      <c r="I200" s="129">
        <f t="shared" si="115"/>
        <v>0</v>
      </c>
      <c r="J200" s="135">
        <v>1000</v>
      </c>
      <c r="K200" s="136"/>
      <c r="L200" s="121">
        <v>0.05</v>
      </c>
      <c r="M200" s="129">
        <f t="shared" si="116"/>
        <v>0</v>
      </c>
      <c r="N200" s="129">
        <f t="shared" si="117"/>
        <v>0</v>
      </c>
      <c r="O200" s="135">
        <v>1000</v>
      </c>
      <c r="P200" s="96"/>
      <c r="Q200" s="97">
        <v>0.05</v>
      </c>
      <c r="R200" s="88">
        <f t="shared" si="118"/>
        <v>0</v>
      </c>
      <c r="S200" s="88">
        <f t="shared" si="119"/>
        <v>0</v>
      </c>
    </row>
    <row r="201" spans="1:19" s="14" customFormat="1" ht="35.1" customHeight="1">
      <c r="A201" s="213"/>
      <c r="B201" s="213"/>
      <c r="C201" s="39" t="s">
        <v>84</v>
      </c>
      <c r="D201" s="13" t="s">
        <v>94</v>
      </c>
      <c r="E201" s="135">
        <v>5</v>
      </c>
      <c r="F201" s="136"/>
      <c r="G201" s="121">
        <v>0.05</v>
      </c>
      <c r="H201" s="129">
        <f t="shared" si="114"/>
        <v>0</v>
      </c>
      <c r="I201" s="129">
        <f t="shared" si="115"/>
        <v>0</v>
      </c>
      <c r="J201" s="135">
        <v>5</v>
      </c>
      <c r="K201" s="136"/>
      <c r="L201" s="121">
        <v>0.05</v>
      </c>
      <c r="M201" s="129">
        <f t="shared" si="116"/>
        <v>0</v>
      </c>
      <c r="N201" s="129">
        <f t="shared" si="117"/>
        <v>0</v>
      </c>
      <c r="O201" s="135">
        <v>5</v>
      </c>
      <c r="P201" s="96"/>
      <c r="Q201" s="97">
        <v>0.05</v>
      </c>
      <c r="R201" s="88">
        <f t="shared" si="118"/>
        <v>0</v>
      </c>
      <c r="S201" s="88">
        <f t="shared" si="119"/>
        <v>0</v>
      </c>
    </row>
    <row r="202" spans="1:19" s="14" customFormat="1" ht="35.1" customHeight="1">
      <c r="A202" s="213"/>
      <c r="B202" s="213"/>
      <c r="C202" s="39" t="s">
        <v>85</v>
      </c>
      <c r="D202" s="13" t="s">
        <v>22</v>
      </c>
      <c r="E202" s="135">
        <v>1000</v>
      </c>
      <c r="F202" s="136"/>
      <c r="G202" s="121">
        <v>0.05</v>
      </c>
      <c r="H202" s="129">
        <f t="shared" si="114"/>
        <v>0</v>
      </c>
      <c r="I202" s="129">
        <f t="shared" si="115"/>
        <v>0</v>
      </c>
      <c r="J202" s="135">
        <v>1000</v>
      </c>
      <c r="K202" s="136"/>
      <c r="L202" s="121">
        <v>0.05</v>
      </c>
      <c r="M202" s="129">
        <f t="shared" si="116"/>
        <v>0</v>
      </c>
      <c r="N202" s="129">
        <f t="shared" si="117"/>
        <v>0</v>
      </c>
      <c r="O202" s="135">
        <v>1000</v>
      </c>
      <c r="P202" s="96"/>
      <c r="Q202" s="97">
        <v>0.05</v>
      </c>
      <c r="R202" s="88">
        <f t="shared" si="118"/>
        <v>0</v>
      </c>
      <c r="S202" s="88">
        <f t="shared" si="119"/>
        <v>0</v>
      </c>
    </row>
    <row r="203" spans="1:19" s="14" customFormat="1" ht="35.1" customHeight="1">
      <c r="A203" s="213"/>
      <c r="B203" s="213"/>
      <c r="C203" s="39" t="s">
        <v>86</v>
      </c>
      <c r="D203" s="13" t="s">
        <v>94</v>
      </c>
      <c r="E203" s="135">
        <v>15</v>
      </c>
      <c r="F203" s="136"/>
      <c r="G203" s="121">
        <v>0.05</v>
      </c>
      <c r="H203" s="129">
        <f t="shared" si="114"/>
        <v>0</v>
      </c>
      <c r="I203" s="129">
        <f t="shared" si="115"/>
        <v>0</v>
      </c>
      <c r="J203" s="135">
        <v>15</v>
      </c>
      <c r="K203" s="136"/>
      <c r="L203" s="121">
        <v>0.05</v>
      </c>
      <c r="M203" s="129">
        <f t="shared" si="116"/>
        <v>0</v>
      </c>
      <c r="N203" s="129">
        <f t="shared" si="117"/>
        <v>0</v>
      </c>
      <c r="O203" s="135">
        <v>15</v>
      </c>
      <c r="P203" s="96"/>
      <c r="Q203" s="97">
        <v>0.05</v>
      </c>
      <c r="R203" s="88">
        <f t="shared" si="118"/>
        <v>0</v>
      </c>
      <c r="S203" s="88">
        <f t="shared" si="119"/>
        <v>0</v>
      </c>
    </row>
    <row r="204" spans="1:19" s="14" customFormat="1" ht="35.1" customHeight="1">
      <c r="A204" s="213"/>
      <c r="B204" s="213"/>
      <c r="C204" s="39" t="s">
        <v>87</v>
      </c>
      <c r="D204" s="13" t="s">
        <v>22</v>
      </c>
      <c r="E204" s="135">
        <v>1000</v>
      </c>
      <c r="F204" s="136"/>
      <c r="G204" s="121">
        <v>0.05</v>
      </c>
      <c r="H204" s="129">
        <f t="shared" si="114"/>
        <v>0</v>
      </c>
      <c r="I204" s="129">
        <f t="shared" si="115"/>
        <v>0</v>
      </c>
      <c r="J204" s="135">
        <v>1000</v>
      </c>
      <c r="K204" s="136"/>
      <c r="L204" s="121">
        <v>0.05</v>
      </c>
      <c r="M204" s="129">
        <f t="shared" si="116"/>
        <v>0</v>
      </c>
      <c r="N204" s="129">
        <f t="shared" si="117"/>
        <v>0</v>
      </c>
      <c r="O204" s="135">
        <v>1000</v>
      </c>
      <c r="P204" s="96"/>
      <c r="Q204" s="97">
        <v>0.05</v>
      </c>
      <c r="R204" s="88">
        <f t="shared" si="118"/>
        <v>0</v>
      </c>
      <c r="S204" s="88">
        <f t="shared" si="119"/>
        <v>0</v>
      </c>
    </row>
    <row r="205" spans="1:19" s="14" customFormat="1" ht="35.1" customHeight="1">
      <c r="A205" s="213"/>
      <c r="B205" s="213"/>
      <c r="C205" s="39" t="s">
        <v>88</v>
      </c>
      <c r="D205" s="13" t="s">
        <v>94</v>
      </c>
      <c r="E205" s="135">
        <v>5</v>
      </c>
      <c r="F205" s="136"/>
      <c r="G205" s="121">
        <v>0.05</v>
      </c>
      <c r="H205" s="129">
        <f t="shared" si="114"/>
        <v>0</v>
      </c>
      <c r="I205" s="129">
        <f t="shared" si="115"/>
        <v>0</v>
      </c>
      <c r="J205" s="135">
        <v>5</v>
      </c>
      <c r="K205" s="136"/>
      <c r="L205" s="121">
        <v>0.05</v>
      </c>
      <c r="M205" s="129">
        <f t="shared" si="116"/>
        <v>0</v>
      </c>
      <c r="N205" s="129">
        <f t="shared" si="117"/>
        <v>0</v>
      </c>
      <c r="O205" s="135">
        <v>5</v>
      </c>
      <c r="P205" s="96"/>
      <c r="Q205" s="97">
        <v>0.05</v>
      </c>
      <c r="R205" s="88">
        <f t="shared" si="118"/>
        <v>0</v>
      </c>
      <c r="S205" s="88">
        <f t="shared" si="119"/>
        <v>0</v>
      </c>
    </row>
    <row r="206" spans="1:19" s="14" customFormat="1" ht="35.1" customHeight="1">
      <c r="A206" s="213"/>
      <c r="B206" s="213"/>
      <c r="C206" s="39" t="s">
        <v>89</v>
      </c>
      <c r="D206" s="13" t="s">
        <v>22</v>
      </c>
      <c r="E206" s="135">
        <v>500</v>
      </c>
      <c r="F206" s="136"/>
      <c r="G206" s="121">
        <v>0.05</v>
      </c>
      <c r="H206" s="129">
        <f t="shared" si="114"/>
        <v>0</v>
      </c>
      <c r="I206" s="129">
        <f t="shared" si="115"/>
        <v>0</v>
      </c>
      <c r="J206" s="135">
        <v>500</v>
      </c>
      <c r="K206" s="136"/>
      <c r="L206" s="121">
        <v>0.05</v>
      </c>
      <c r="M206" s="129">
        <f t="shared" si="116"/>
        <v>0</v>
      </c>
      <c r="N206" s="129">
        <f t="shared" si="117"/>
        <v>0</v>
      </c>
      <c r="O206" s="135">
        <v>500</v>
      </c>
      <c r="P206" s="96"/>
      <c r="Q206" s="97">
        <v>0.05</v>
      </c>
      <c r="R206" s="88">
        <f t="shared" si="118"/>
        <v>0</v>
      </c>
      <c r="S206" s="88">
        <f t="shared" si="119"/>
        <v>0</v>
      </c>
    </row>
    <row r="207" spans="1:19" s="14" customFormat="1" ht="35.1" customHeight="1">
      <c r="A207" s="213"/>
      <c r="B207" s="213"/>
      <c r="C207" s="39" t="s">
        <v>90</v>
      </c>
      <c r="D207" s="13" t="s">
        <v>94</v>
      </c>
      <c r="E207" s="135">
        <v>5</v>
      </c>
      <c r="F207" s="136"/>
      <c r="G207" s="121">
        <v>0.05</v>
      </c>
      <c r="H207" s="129">
        <f t="shared" si="114"/>
        <v>0</v>
      </c>
      <c r="I207" s="129">
        <f t="shared" si="115"/>
        <v>0</v>
      </c>
      <c r="J207" s="135">
        <v>5</v>
      </c>
      <c r="K207" s="136"/>
      <c r="L207" s="121">
        <v>0.05</v>
      </c>
      <c r="M207" s="129">
        <f t="shared" si="116"/>
        <v>0</v>
      </c>
      <c r="N207" s="129">
        <f t="shared" si="117"/>
        <v>0</v>
      </c>
      <c r="O207" s="135">
        <v>5</v>
      </c>
      <c r="P207" s="96"/>
      <c r="Q207" s="97">
        <v>0.05</v>
      </c>
      <c r="R207" s="88">
        <f t="shared" si="118"/>
        <v>0</v>
      </c>
      <c r="S207" s="88">
        <f t="shared" si="119"/>
        <v>0</v>
      </c>
    </row>
    <row r="208" spans="1:19" s="14" customFormat="1" ht="35.1" customHeight="1">
      <c r="A208" s="213"/>
      <c r="B208" s="213"/>
      <c r="C208" s="39" t="s">
        <v>91</v>
      </c>
      <c r="D208" s="13" t="s">
        <v>22</v>
      </c>
      <c r="E208" s="135">
        <v>500</v>
      </c>
      <c r="F208" s="136"/>
      <c r="G208" s="121">
        <v>0.05</v>
      </c>
      <c r="H208" s="129">
        <f t="shared" si="114"/>
        <v>0</v>
      </c>
      <c r="I208" s="129">
        <f t="shared" si="115"/>
        <v>0</v>
      </c>
      <c r="J208" s="135">
        <v>500</v>
      </c>
      <c r="K208" s="136"/>
      <c r="L208" s="121">
        <v>0.05</v>
      </c>
      <c r="M208" s="129">
        <f t="shared" si="116"/>
        <v>0</v>
      </c>
      <c r="N208" s="129">
        <f t="shared" si="117"/>
        <v>0</v>
      </c>
      <c r="O208" s="135">
        <v>500</v>
      </c>
      <c r="P208" s="96"/>
      <c r="Q208" s="97">
        <v>0.05</v>
      </c>
      <c r="R208" s="88">
        <f t="shared" si="118"/>
        <v>0</v>
      </c>
      <c r="S208" s="88">
        <f t="shared" si="119"/>
        <v>0</v>
      </c>
    </row>
    <row r="209" spans="1:19" s="14" customFormat="1" ht="35.1" customHeight="1">
      <c r="A209" s="213"/>
      <c r="B209" s="213"/>
      <c r="C209" s="39" t="s">
        <v>92</v>
      </c>
      <c r="D209" s="13" t="s">
        <v>94</v>
      </c>
      <c r="E209" s="135">
        <v>5</v>
      </c>
      <c r="F209" s="136"/>
      <c r="G209" s="121">
        <v>0.05</v>
      </c>
      <c r="H209" s="129">
        <f t="shared" si="114"/>
        <v>0</v>
      </c>
      <c r="I209" s="129">
        <f t="shared" si="115"/>
        <v>0</v>
      </c>
      <c r="J209" s="135">
        <v>5</v>
      </c>
      <c r="K209" s="136"/>
      <c r="L209" s="121">
        <v>0.05</v>
      </c>
      <c r="M209" s="129">
        <f t="shared" si="116"/>
        <v>0</v>
      </c>
      <c r="N209" s="129">
        <f t="shared" si="117"/>
        <v>0</v>
      </c>
      <c r="O209" s="135">
        <v>5</v>
      </c>
      <c r="P209" s="96"/>
      <c r="Q209" s="97">
        <v>0.05</v>
      </c>
      <c r="R209" s="88">
        <f t="shared" si="118"/>
        <v>0</v>
      </c>
      <c r="S209" s="88">
        <f t="shared" si="119"/>
        <v>0</v>
      </c>
    </row>
    <row r="210" spans="1:19" s="14" customFormat="1" ht="35.1" customHeight="1">
      <c r="A210" s="213"/>
      <c r="B210" s="213"/>
      <c r="C210" s="39" t="s">
        <v>93</v>
      </c>
      <c r="D210" s="13" t="s">
        <v>22</v>
      </c>
      <c r="E210" s="135">
        <v>500</v>
      </c>
      <c r="F210" s="136"/>
      <c r="G210" s="121">
        <v>0.05</v>
      </c>
      <c r="H210" s="129">
        <f t="shared" si="114"/>
        <v>0</v>
      </c>
      <c r="I210" s="129">
        <f t="shared" si="115"/>
        <v>0</v>
      </c>
      <c r="J210" s="135">
        <v>500</v>
      </c>
      <c r="K210" s="136"/>
      <c r="L210" s="121">
        <v>0.05</v>
      </c>
      <c r="M210" s="129">
        <f t="shared" si="116"/>
        <v>0</v>
      </c>
      <c r="N210" s="129">
        <f t="shared" si="117"/>
        <v>0</v>
      </c>
      <c r="O210" s="135">
        <v>500</v>
      </c>
      <c r="P210" s="96"/>
      <c r="Q210" s="97">
        <v>0.05</v>
      </c>
      <c r="R210" s="88">
        <f t="shared" si="118"/>
        <v>0</v>
      </c>
      <c r="S210" s="88">
        <f t="shared" si="119"/>
        <v>0</v>
      </c>
    </row>
    <row r="211" spans="1:19" s="14" customFormat="1" ht="35.1" customHeight="1">
      <c r="A211" s="213"/>
      <c r="B211" s="213"/>
      <c r="C211" s="39" t="s">
        <v>95</v>
      </c>
      <c r="D211" s="13" t="s">
        <v>8</v>
      </c>
      <c r="E211" s="135">
        <v>10</v>
      </c>
      <c r="F211" s="136"/>
      <c r="G211" s="121">
        <v>0.05</v>
      </c>
      <c r="H211" s="129">
        <f t="shared" si="114"/>
        <v>0</v>
      </c>
      <c r="I211" s="129">
        <f t="shared" si="115"/>
        <v>0</v>
      </c>
      <c r="J211" s="135">
        <v>10</v>
      </c>
      <c r="K211" s="136"/>
      <c r="L211" s="121">
        <v>0.05</v>
      </c>
      <c r="M211" s="129">
        <f t="shared" si="116"/>
        <v>0</v>
      </c>
      <c r="N211" s="129">
        <f t="shared" si="117"/>
        <v>0</v>
      </c>
      <c r="O211" s="135">
        <v>10</v>
      </c>
      <c r="P211" s="96"/>
      <c r="Q211" s="97">
        <v>0.05</v>
      </c>
      <c r="R211" s="88">
        <f t="shared" si="118"/>
        <v>0</v>
      </c>
      <c r="S211" s="88">
        <f t="shared" si="119"/>
        <v>0</v>
      </c>
    </row>
    <row r="212" spans="1:19" s="14" customFormat="1" ht="35.1" customHeight="1">
      <c r="A212" s="213"/>
      <c r="B212" s="213"/>
      <c r="C212" s="39" t="s">
        <v>96</v>
      </c>
      <c r="D212" s="13" t="s">
        <v>22</v>
      </c>
      <c r="E212" s="135">
        <v>2000</v>
      </c>
      <c r="F212" s="136"/>
      <c r="G212" s="121">
        <v>0.05</v>
      </c>
      <c r="H212" s="129">
        <f t="shared" si="114"/>
        <v>0</v>
      </c>
      <c r="I212" s="129">
        <f t="shared" si="115"/>
        <v>0</v>
      </c>
      <c r="J212" s="135">
        <v>2000</v>
      </c>
      <c r="K212" s="136"/>
      <c r="L212" s="121">
        <v>0.05</v>
      </c>
      <c r="M212" s="129">
        <f t="shared" si="116"/>
        <v>0</v>
      </c>
      <c r="N212" s="129">
        <f t="shared" si="117"/>
        <v>0</v>
      </c>
      <c r="O212" s="135">
        <v>2000</v>
      </c>
      <c r="P212" s="96"/>
      <c r="Q212" s="97">
        <v>0.05</v>
      </c>
      <c r="R212" s="88">
        <f t="shared" si="118"/>
        <v>0</v>
      </c>
      <c r="S212" s="88">
        <f t="shared" si="119"/>
        <v>0</v>
      </c>
    </row>
    <row r="213" spans="1:19" ht="30" customHeight="1">
      <c r="A213" s="213"/>
      <c r="B213" s="213"/>
      <c r="C213" s="30" t="s">
        <v>51</v>
      </c>
      <c r="D213" s="25"/>
      <c r="E213" s="94"/>
      <c r="F213" s="130"/>
      <c r="G213" s="132"/>
      <c r="H213" s="133"/>
      <c r="I213" s="133"/>
      <c r="J213" s="94"/>
      <c r="K213" s="130"/>
      <c r="L213" s="132"/>
      <c r="M213" s="133"/>
      <c r="N213" s="133"/>
      <c r="O213" s="94"/>
      <c r="P213" s="95"/>
      <c r="Q213" s="99"/>
      <c r="R213" s="90"/>
      <c r="S213" s="90"/>
    </row>
    <row r="214" spans="1:19" ht="30" customHeight="1">
      <c r="A214" s="213"/>
      <c r="B214" s="213"/>
      <c r="C214" s="42" t="s">
        <v>25</v>
      </c>
      <c r="D214" s="32" t="s">
        <v>26</v>
      </c>
      <c r="E214" s="94">
        <v>30</v>
      </c>
      <c r="F214" s="130"/>
      <c r="G214" s="121">
        <v>0.18</v>
      </c>
      <c r="H214" s="129">
        <f t="shared" ref="H214:H238" si="120">F214*(100%+G214)</f>
        <v>0</v>
      </c>
      <c r="I214" s="129">
        <f t="shared" ref="I214:I238" si="121">E214*H214</f>
        <v>0</v>
      </c>
      <c r="J214" s="94">
        <v>30</v>
      </c>
      <c r="K214" s="130"/>
      <c r="L214" s="121">
        <v>0.18</v>
      </c>
      <c r="M214" s="129">
        <f t="shared" ref="M214:M238" si="122">K214*(100%+L214)</f>
        <v>0</v>
      </c>
      <c r="N214" s="129">
        <f t="shared" ref="N214:N238" si="123">J214*M214</f>
        <v>0</v>
      </c>
      <c r="O214" s="94">
        <v>30</v>
      </c>
      <c r="P214" s="95"/>
      <c r="Q214" s="97">
        <v>0.18</v>
      </c>
      <c r="R214" s="88">
        <f t="shared" ref="R214:R238" si="124">P214*(100%+Q214)</f>
        <v>0</v>
      </c>
      <c r="S214" s="88">
        <f t="shared" ref="S214:S238" si="125">O214*R214</f>
        <v>0</v>
      </c>
    </row>
    <row r="215" spans="1:19" ht="30" customHeight="1">
      <c r="A215" s="213"/>
      <c r="B215" s="213"/>
      <c r="C215" s="42" t="s">
        <v>27</v>
      </c>
      <c r="D215" s="32" t="s">
        <v>26</v>
      </c>
      <c r="E215" s="94">
        <v>30</v>
      </c>
      <c r="F215" s="130"/>
      <c r="G215" s="121">
        <v>0.18</v>
      </c>
      <c r="H215" s="129">
        <f t="shared" si="120"/>
        <v>0</v>
      </c>
      <c r="I215" s="129">
        <f t="shared" si="121"/>
        <v>0</v>
      </c>
      <c r="J215" s="94">
        <v>30</v>
      </c>
      <c r="K215" s="130"/>
      <c r="L215" s="121">
        <v>0.18</v>
      </c>
      <c r="M215" s="129">
        <f t="shared" si="122"/>
        <v>0</v>
      </c>
      <c r="N215" s="129">
        <f t="shared" si="123"/>
        <v>0</v>
      </c>
      <c r="O215" s="94">
        <v>30</v>
      </c>
      <c r="P215" s="95"/>
      <c r="Q215" s="97">
        <v>0.18</v>
      </c>
      <c r="R215" s="88">
        <f t="shared" si="124"/>
        <v>0</v>
      </c>
      <c r="S215" s="88">
        <f t="shared" si="125"/>
        <v>0</v>
      </c>
    </row>
    <row r="216" spans="1:19" ht="30" customHeight="1">
      <c r="A216" s="213"/>
      <c r="B216" s="213"/>
      <c r="C216" s="42" t="s">
        <v>28</v>
      </c>
      <c r="D216" s="32" t="s">
        <v>26</v>
      </c>
      <c r="E216" s="94">
        <v>30</v>
      </c>
      <c r="F216" s="130"/>
      <c r="G216" s="121">
        <v>0.18</v>
      </c>
      <c r="H216" s="129">
        <f t="shared" si="120"/>
        <v>0</v>
      </c>
      <c r="I216" s="129">
        <f t="shared" si="121"/>
        <v>0</v>
      </c>
      <c r="J216" s="94">
        <v>30</v>
      </c>
      <c r="K216" s="130"/>
      <c r="L216" s="121">
        <v>0.18</v>
      </c>
      <c r="M216" s="129">
        <f t="shared" si="122"/>
        <v>0</v>
      </c>
      <c r="N216" s="129">
        <f t="shared" si="123"/>
        <v>0</v>
      </c>
      <c r="O216" s="94">
        <v>30</v>
      </c>
      <c r="P216" s="95"/>
      <c r="Q216" s="97">
        <v>0.18</v>
      </c>
      <c r="R216" s="88">
        <f t="shared" si="124"/>
        <v>0</v>
      </c>
      <c r="S216" s="88">
        <f t="shared" si="125"/>
        <v>0</v>
      </c>
    </row>
    <row r="217" spans="1:19" ht="30" customHeight="1">
      <c r="A217" s="213"/>
      <c r="B217" s="213"/>
      <c r="C217" s="42" t="s">
        <v>25</v>
      </c>
      <c r="D217" s="32" t="s">
        <v>42</v>
      </c>
      <c r="E217" s="94">
        <v>10</v>
      </c>
      <c r="F217" s="130"/>
      <c r="G217" s="121">
        <v>0.18</v>
      </c>
      <c r="H217" s="129">
        <f t="shared" si="120"/>
        <v>0</v>
      </c>
      <c r="I217" s="129">
        <f t="shared" si="121"/>
        <v>0</v>
      </c>
      <c r="J217" s="94">
        <v>5</v>
      </c>
      <c r="K217" s="130"/>
      <c r="L217" s="121">
        <v>0.18</v>
      </c>
      <c r="M217" s="129">
        <f t="shared" si="122"/>
        <v>0</v>
      </c>
      <c r="N217" s="129">
        <f t="shared" si="123"/>
        <v>0</v>
      </c>
      <c r="O217" s="94">
        <v>1</v>
      </c>
      <c r="P217" s="95"/>
      <c r="Q217" s="97">
        <v>0.18</v>
      </c>
      <c r="R217" s="88">
        <f t="shared" si="124"/>
        <v>0</v>
      </c>
      <c r="S217" s="88">
        <f t="shared" si="125"/>
        <v>0</v>
      </c>
    </row>
    <row r="218" spans="1:19" ht="30" customHeight="1">
      <c r="A218" s="213"/>
      <c r="B218" s="213"/>
      <c r="C218" s="42" t="s">
        <v>27</v>
      </c>
      <c r="D218" s="32" t="s">
        <v>42</v>
      </c>
      <c r="E218" s="94">
        <v>20</v>
      </c>
      <c r="F218" s="130"/>
      <c r="G218" s="121">
        <v>0.18</v>
      </c>
      <c r="H218" s="129">
        <f t="shared" si="120"/>
        <v>0</v>
      </c>
      <c r="I218" s="129">
        <f t="shared" si="121"/>
        <v>0</v>
      </c>
      <c r="J218" s="94">
        <v>10</v>
      </c>
      <c r="K218" s="130"/>
      <c r="L218" s="121">
        <v>0.18</v>
      </c>
      <c r="M218" s="129">
        <f t="shared" si="122"/>
        <v>0</v>
      </c>
      <c r="N218" s="129">
        <f t="shared" si="123"/>
        <v>0</v>
      </c>
      <c r="O218" s="94">
        <v>5</v>
      </c>
      <c r="P218" s="95"/>
      <c r="Q218" s="97">
        <v>0.18</v>
      </c>
      <c r="R218" s="88">
        <f t="shared" si="124"/>
        <v>0</v>
      </c>
      <c r="S218" s="88">
        <f t="shared" si="125"/>
        <v>0</v>
      </c>
    </row>
    <row r="219" spans="1:19" ht="30" customHeight="1">
      <c r="A219" s="213"/>
      <c r="B219" s="213"/>
      <c r="C219" s="42" t="s">
        <v>28</v>
      </c>
      <c r="D219" s="32" t="s">
        <v>42</v>
      </c>
      <c r="E219" s="94">
        <v>20</v>
      </c>
      <c r="F219" s="130"/>
      <c r="G219" s="121">
        <v>0.18</v>
      </c>
      <c r="H219" s="129">
        <f t="shared" si="120"/>
        <v>0</v>
      </c>
      <c r="I219" s="129">
        <f t="shared" si="121"/>
        <v>0</v>
      </c>
      <c r="J219" s="94">
        <v>10</v>
      </c>
      <c r="K219" s="130"/>
      <c r="L219" s="121">
        <v>0.18</v>
      </c>
      <c r="M219" s="129">
        <f t="shared" si="122"/>
        <v>0</v>
      </c>
      <c r="N219" s="129">
        <f t="shared" si="123"/>
        <v>0</v>
      </c>
      <c r="O219" s="94">
        <v>5</v>
      </c>
      <c r="P219" s="95"/>
      <c r="Q219" s="97">
        <v>0.18</v>
      </c>
      <c r="R219" s="88">
        <f t="shared" si="124"/>
        <v>0</v>
      </c>
      <c r="S219" s="88">
        <f t="shared" si="125"/>
        <v>0</v>
      </c>
    </row>
    <row r="220" spans="1:19" ht="30" customHeight="1">
      <c r="A220" s="213"/>
      <c r="B220" s="213"/>
      <c r="C220" s="43" t="s">
        <v>101</v>
      </c>
      <c r="D220" s="32" t="s">
        <v>8</v>
      </c>
      <c r="E220" s="94">
        <v>10</v>
      </c>
      <c r="F220" s="130"/>
      <c r="G220" s="121">
        <v>0.18</v>
      </c>
      <c r="H220" s="129">
        <f t="shared" si="120"/>
        <v>0</v>
      </c>
      <c r="I220" s="129">
        <f t="shared" si="121"/>
        <v>0</v>
      </c>
      <c r="J220" s="94">
        <v>10</v>
      </c>
      <c r="K220" s="130"/>
      <c r="L220" s="121">
        <v>0.18</v>
      </c>
      <c r="M220" s="129">
        <f t="shared" si="122"/>
        <v>0</v>
      </c>
      <c r="N220" s="129">
        <f t="shared" si="123"/>
        <v>0</v>
      </c>
      <c r="O220" s="94">
        <v>10</v>
      </c>
      <c r="P220" s="95"/>
      <c r="Q220" s="97">
        <v>0.18</v>
      </c>
      <c r="R220" s="88">
        <f t="shared" si="124"/>
        <v>0</v>
      </c>
      <c r="S220" s="88">
        <f t="shared" si="125"/>
        <v>0</v>
      </c>
    </row>
    <row r="221" spans="1:19" ht="30" customHeight="1">
      <c r="A221" s="213"/>
      <c r="B221" s="213"/>
      <c r="C221" s="43" t="s">
        <v>102</v>
      </c>
      <c r="D221" s="32" t="s">
        <v>8</v>
      </c>
      <c r="E221" s="94">
        <v>5</v>
      </c>
      <c r="F221" s="130"/>
      <c r="G221" s="121">
        <v>0.18</v>
      </c>
      <c r="H221" s="129">
        <f t="shared" si="120"/>
        <v>0</v>
      </c>
      <c r="I221" s="129">
        <f t="shared" si="121"/>
        <v>0</v>
      </c>
      <c r="J221" s="94">
        <v>1</v>
      </c>
      <c r="K221" s="130"/>
      <c r="L221" s="121">
        <v>0.18</v>
      </c>
      <c r="M221" s="129">
        <f t="shared" si="122"/>
        <v>0</v>
      </c>
      <c r="N221" s="129">
        <f t="shared" si="123"/>
        <v>0</v>
      </c>
      <c r="O221" s="94">
        <v>1</v>
      </c>
      <c r="P221" s="95"/>
      <c r="Q221" s="97">
        <v>0.18</v>
      </c>
      <c r="R221" s="88">
        <f t="shared" si="124"/>
        <v>0</v>
      </c>
      <c r="S221" s="88">
        <f t="shared" si="125"/>
        <v>0</v>
      </c>
    </row>
    <row r="222" spans="1:19" ht="30" customHeight="1">
      <c r="A222" s="213"/>
      <c r="B222" s="213"/>
      <c r="C222" s="43" t="s">
        <v>97</v>
      </c>
      <c r="D222" s="32" t="s">
        <v>8</v>
      </c>
      <c r="E222" s="94">
        <v>10</v>
      </c>
      <c r="F222" s="130"/>
      <c r="G222" s="121">
        <v>0.18</v>
      </c>
      <c r="H222" s="129">
        <f t="shared" si="120"/>
        <v>0</v>
      </c>
      <c r="I222" s="129">
        <f t="shared" si="121"/>
        <v>0</v>
      </c>
      <c r="J222" s="94">
        <v>1</v>
      </c>
      <c r="K222" s="130"/>
      <c r="L222" s="121">
        <v>0.18</v>
      </c>
      <c r="M222" s="129">
        <f t="shared" si="122"/>
        <v>0</v>
      </c>
      <c r="N222" s="129">
        <f t="shared" si="123"/>
        <v>0</v>
      </c>
      <c r="O222" s="94">
        <v>1</v>
      </c>
      <c r="P222" s="95"/>
      <c r="Q222" s="97">
        <v>0.18</v>
      </c>
      <c r="R222" s="88">
        <f t="shared" si="124"/>
        <v>0</v>
      </c>
      <c r="S222" s="88">
        <f t="shared" si="125"/>
        <v>0</v>
      </c>
    </row>
    <row r="223" spans="1:19" ht="30" customHeight="1">
      <c r="A223" s="213"/>
      <c r="B223" s="213"/>
      <c r="C223" s="43" t="s">
        <v>98</v>
      </c>
      <c r="D223" s="32" t="s">
        <v>8</v>
      </c>
      <c r="E223" s="94">
        <v>5</v>
      </c>
      <c r="F223" s="130"/>
      <c r="G223" s="121">
        <v>0.18</v>
      </c>
      <c r="H223" s="129">
        <f t="shared" si="120"/>
        <v>0</v>
      </c>
      <c r="I223" s="129">
        <f t="shared" si="121"/>
        <v>0</v>
      </c>
      <c r="J223" s="94">
        <v>1</v>
      </c>
      <c r="K223" s="130"/>
      <c r="L223" s="121">
        <v>0.18</v>
      </c>
      <c r="M223" s="129">
        <f t="shared" si="122"/>
        <v>0</v>
      </c>
      <c r="N223" s="129">
        <f t="shared" si="123"/>
        <v>0</v>
      </c>
      <c r="O223" s="94">
        <v>1</v>
      </c>
      <c r="P223" s="95"/>
      <c r="Q223" s="97">
        <v>0.18</v>
      </c>
      <c r="R223" s="88">
        <f t="shared" si="124"/>
        <v>0</v>
      </c>
      <c r="S223" s="88">
        <f t="shared" si="125"/>
        <v>0</v>
      </c>
    </row>
    <row r="224" spans="1:19" ht="30" customHeight="1">
      <c r="A224" s="213"/>
      <c r="B224" s="213"/>
      <c r="C224" s="43" t="s">
        <v>99</v>
      </c>
      <c r="D224" s="32" t="s">
        <v>8</v>
      </c>
      <c r="E224" s="94">
        <v>10</v>
      </c>
      <c r="F224" s="130"/>
      <c r="G224" s="121">
        <v>0.18</v>
      </c>
      <c r="H224" s="129">
        <f t="shared" si="120"/>
        <v>0</v>
      </c>
      <c r="I224" s="129">
        <f t="shared" si="121"/>
        <v>0</v>
      </c>
      <c r="J224" s="94">
        <v>1</v>
      </c>
      <c r="K224" s="130"/>
      <c r="L224" s="121">
        <v>0.18</v>
      </c>
      <c r="M224" s="129">
        <f t="shared" si="122"/>
        <v>0</v>
      </c>
      <c r="N224" s="129">
        <f t="shared" si="123"/>
        <v>0</v>
      </c>
      <c r="O224" s="94">
        <v>1</v>
      </c>
      <c r="P224" s="95"/>
      <c r="Q224" s="97">
        <v>0.18</v>
      </c>
      <c r="R224" s="88">
        <f t="shared" si="124"/>
        <v>0</v>
      </c>
      <c r="S224" s="88">
        <f t="shared" si="125"/>
        <v>0</v>
      </c>
    </row>
    <row r="225" spans="1:19" ht="30" customHeight="1">
      <c r="A225" s="213"/>
      <c r="B225" s="213"/>
      <c r="C225" s="43" t="s">
        <v>100</v>
      </c>
      <c r="D225" s="32" t="s">
        <v>8</v>
      </c>
      <c r="E225" s="94">
        <v>5</v>
      </c>
      <c r="F225" s="130"/>
      <c r="G225" s="121">
        <v>0.18</v>
      </c>
      <c r="H225" s="129">
        <f t="shared" si="120"/>
        <v>0</v>
      </c>
      <c r="I225" s="129">
        <f t="shared" si="121"/>
        <v>0</v>
      </c>
      <c r="J225" s="94">
        <v>5</v>
      </c>
      <c r="K225" s="130"/>
      <c r="L225" s="121">
        <v>0.18</v>
      </c>
      <c r="M225" s="129">
        <f t="shared" si="122"/>
        <v>0</v>
      </c>
      <c r="N225" s="129">
        <f t="shared" si="123"/>
        <v>0</v>
      </c>
      <c r="O225" s="94">
        <v>5</v>
      </c>
      <c r="P225" s="95"/>
      <c r="Q225" s="97">
        <v>0.18</v>
      </c>
      <c r="R225" s="88">
        <f t="shared" si="124"/>
        <v>0</v>
      </c>
      <c r="S225" s="88">
        <f t="shared" si="125"/>
        <v>0</v>
      </c>
    </row>
    <row r="226" spans="1:19" ht="30" customHeight="1">
      <c r="A226" s="213"/>
      <c r="B226" s="213"/>
      <c r="C226" s="43" t="s">
        <v>103</v>
      </c>
      <c r="D226" s="32" t="s">
        <v>8</v>
      </c>
      <c r="E226" s="94">
        <v>10</v>
      </c>
      <c r="F226" s="130"/>
      <c r="G226" s="121">
        <v>0.18</v>
      </c>
      <c r="H226" s="129">
        <f t="shared" si="120"/>
        <v>0</v>
      </c>
      <c r="I226" s="129">
        <f t="shared" si="121"/>
        <v>0</v>
      </c>
      <c r="J226" s="94">
        <v>10</v>
      </c>
      <c r="K226" s="130"/>
      <c r="L226" s="121">
        <v>0.18</v>
      </c>
      <c r="M226" s="129">
        <f t="shared" si="122"/>
        <v>0</v>
      </c>
      <c r="N226" s="129">
        <f t="shared" si="123"/>
        <v>0</v>
      </c>
      <c r="O226" s="94">
        <v>10</v>
      </c>
      <c r="P226" s="95"/>
      <c r="Q226" s="97">
        <v>0.18</v>
      </c>
      <c r="R226" s="88">
        <f t="shared" si="124"/>
        <v>0</v>
      </c>
      <c r="S226" s="88">
        <f t="shared" si="125"/>
        <v>0</v>
      </c>
    </row>
    <row r="227" spans="1:19" ht="30" customHeight="1">
      <c r="A227" s="213"/>
      <c r="B227" s="213"/>
      <c r="C227" s="43" t="s">
        <v>104</v>
      </c>
      <c r="D227" s="32" t="s">
        <v>8</v>
      </c>
      <c r="E227" s="94">
        <v>5</v>
      </c>
      <c r="F227" s="130"/>
      <c r="G227" s="121">
        <v>0.18</v>
      </c>
      <c r="H227" s="129">
        <f t="shared" si="120"/>
        <v>0</v>
      </c>
      <c r="I227" s="129">
        <f t="shared" si="121"/>
        <v>0</v>
      </c>
      <c r="J227" s="94">
        <v>5</v>
      </c>
      <c r="K227" s="130"/>
      <c r="L227" s="121">
        <v>0.18</v>
      </c>
      <c r="M227" s="129">
        <f t="shared" si="122"/>
        <v>0</v>
      </c>
      <c r="N227" s="129">
        <f t="shared" si="123"/>
        <v>0</v>
      </c>
      <c r="O227" s="94">
        <v>5</v>
      </c>
      <c r="P227" s="95"/>
      <c r="Q227" s="97">
        <v>0.18</v>
      </c>
      <c r="R227" s="88">
        <f t="shared" si="124"/>
        <v>0</v>
      </c>
      <c r="S227" s="88">
        <f t="shared" si="125"/>
        <v>0</v>
      </c>
    </row>
    <row r="228" spans="1:19" ht="30" customHeight="1">
      <c r="A228" s="213"/>
      <c r="B228" s="213"/>
      <c r="C228" s="43" t="s">
        <v>29</v>
      </c>
      <c r="D228" s="32" t="s">
        <v>8</v>
      </c>
      <c r="E228" s="94">
        <v>1</v>
      </c>
      <c r="F228" s="130"/>
      <c r="G228" s="121">
        <v>0.18</v>
      </c>
      <c r="H228" s="129">
        <f t="shared" si="120"/>
        <v>0</v>
      </c>
      <c r="I228" s="129">
        <f t="shared" si="121"/>
        <v>0</v>
      </c>
      <c r="J228" s="94">
        <v>1</v>
      </c>
      <c r="K228" s="130"/>
      <c r="L228" s="121">
        <v>0.18</v>
      </c>
      <c r="M228" s="129">
        <f t="shared" si="122"/>
        <v>0</v>
      </c>
      <c r="N228" s="129">
        <f t="shared" si="123"/>
        <v>0</v>
      </c>
      <c r="O228" s="94">
        <v>1</v>
      </c>
      <c r="P228" s="95"/>
      <c r="Q228" s="97">
        <v>0.18</v>
      </c>
      <c r="R228" s="88">
        <f t="shared" si="124"/>
        <v>0</v>
      </c>
      <c r="S228" s="88">
        <f t="shared" si="125"/>
        <v>0</v>
      </c>
    </row>
    <row r="229" spans="1:19" ht="30" customHeight="1">
      <c r="A229" s="213"/>
      <c r="B229" s="213"/>
      <c r="C229" s="43" t="s">
        <v>30</v>
      </c>
      <c r="D229" s="32" t="s">
        <v>8</v>
      </c>
      <c r="E229" s="94">
        <v>1</v>
      </c>
      <c r="F229" s="130"/>
      <c r="G229" s="121">
        <v>0.18</v>
      </c>
      <c r="H229" s="129">
        <f t="shared" si="120"/>
        <v>0</v>
      </c>
      <c r="I229" s="129">
        <f t="shared" si="121"/>
        <v>0</v>
      </c>
      <c r="J229" s="94">
        <v>1</v>
      </c>
      <c r="K229" s="130"/>
      <c r="L229" s="121">
        <v>0.18</v>
      </c>
      <c r="M229" s="129">
        <f t="shared" si="122"/>
        <v>0</v>
      </c>
      <c r="N229" s="129">
        <f t="shared" si="123"/>
        <v>0</v>
      </c>
      <c r="O229" s="94">
        <v>1</v>
      </c>
      <c r="P229" s="95"/>
      <c r="Q229" s="97">
        <v>0.18</v>
      </c>
      <c r="R229" s="88">
        <f t="shared" si="124"/>
        <v>0</v>
      </c>
      <c r="S229" s="88">
        <f t="shared" si="125"/>
        <v>0</v>
      </c>
    </row>
    <row r="230" spans="1:19" ht="30" customHeight="1">
      <c r="A230" s="213"/>
      <c r="B230" s="213"/>
      <c r="C230" s="43" t="s">
        <v>31</v>
      </c>
      <c r="D230" s="32" t="s">
        <v>8</v>
      </c>
      <c r="E230" s="94">
        <v>1</v>
      </c>
      <c r="F230" s="130"/>
      <c r="G230" s="121">
        <v>0.18</v>
      </c>
      <c r="H230" s="129">
        <f t="shared" si="120"/>
        <v>0</v>
      </c>
      <c r="I230" s="129">
        <f t="shared" si="121"/>
        <v>0</v>
      </c>
      <c r="J230" s="94">
        <v>1</v>
      </c>
      <c r="K230" s="130"/>
      <c r="L230" s="121">
        <v>0.18</v>
      </c>
      <c r="M230" s="129">
        <f t="shared" si="122"/>
        <v>0</v>
      </c>
      <c r="N230" s="129">
        <f t="shared" si="123"/>
        <v>0</v>
      </c>
      <c r="O230" s="94">
        <v>1</v>
      </c>
      <c r="P230" s="95"/>
      <c r="Q230" s="97">
        <v>0.18</v>
      </c>
      <c r="R230" s="88">
        <f t="shared" si="124"/>
        <v>0</v>
      </c>
      <c r="S230" s="88">
        <f t="shared" si="125"/>
        <v>0</v>
      </c>
    </row>
    <row r="231" spans="1:19" ht="30" customHeight="1">
      <c r="A231" s="213"/>
      <c r="B231" s="213"/>
      <c r="C231" s="43" t="s">
        <v>40</v>
      </c>
      <c r="D231" s="32" t="s">
        <v>8</v>
      </c>
      <c r="E231" s="94">
        <v>1</v>
      </c>
      <c r="F231" s="130"/>
      <c r="G231" s="121">
        <v>0.18</v>
      </c>
      <c r="H231" s="129">
        <f t="shared" si="120"/>
        <v>0</v>
      </c>
      <c r="I231" s="129">
        <f t="shared" si="121"/>
        <v>0</v>
      </c>
      <c r="J231" s="94">
        <v>1</v>
      </c>
      <c r="K231" s="130"/>
      <c r="L231" s="121">
        <v>0.18</v>
      </c>
      <c r="M231" s="129">
        <f t="shared" si="122"/>
        <v>0</v>
      </c>
      <c r="N231" s="129">
        <f t="shared" si="123"/>
        <v>0</v>
      </c>
      <c r="O231" s="94">
        <v>1</v>
      </c>
      <c r="P231" s="95"/>
      <c r="Q231" s="97">
        <v>0.18</v>
      </c>
      <c r="R231" s="88">
        <f t="shared" si="124"/>
        <v>0</v>
      </c>
      <c r="S231" s="88">
        <f t="shared" si="125"/>
        <v>0</v>
      </c>
    </row>
    <row r="232" spans="1:19" ht="30" customHeight="1">
      <c r="A232" s="213"/>
      <c r="B232" s="213"/>
      <c r="C232" s="43" t="s">
        <v>41</v>
      </c>
      <c r="D232" s="32" t="s">
        <v>8</v>
      </c>
      <c r="E232" s="94">
        <v>1</v>
      </c>
      <c r="F232" s="130"/>
      <c r="G232" s="121">
        <v>0.18</v>
      </c>
      <c r="H232" s="129">
        <f t="shared" si="120"/>
        <v>0</v>
      </c>
      <c r="I232" s="129">
        <f t="shared" si="121"/>
        <v>0</v>
      </c>
      <c r="J232" s="94">
        <v>1</v>
      </c>
      <c r="K232" s="130"/>
      <c r="L232" s="121">
        <v>0.18</v>
      </c>
      <c r="M232" s="129">
        <f t="shared" si="122"/>
        <v>0</v>
      </c>
      <c r="N232" s="129">
        <f t="shared" si="123"/>
        <v>0</v>
      </c>
      <c r="O232" s="94">
        <v>1</v>
      </c>
      <c r="P232" s="95"/>
      <c r="Q232" s="97">
        <v>0.18</v>
      </c>
      <c r="R232" s="88">
        <f t="shared" si="124"/>
        <v>0</v>
      </c>
      <c r="S232" s="88">
        <f t="shared" si="125"/>
        <v>0</v>
      </c>
    </row>
    <row r="233" spans="1:19" ht="48.75" customHeight="1">
      <c r="A233" s="213"/>
      <c r="B233" s="213"/>
      <c r="C233" s="43" t="s">
        <v>105</v>
      </c>
      <c r="D233" s="32" t="s">
        <v>4</v>
      </c>
      <c r="E233" s="94">
        <v>5</v>
      </c>
      <c r="F233" s="130"/>
      <c r="G233" s="121">
        <v>0.18</v>
      </c>
      <c r="H233" s="129">
        <f t="shared" si="120"/>
        <v>0</v>
      </c>
      <c r="I233" s="129">
        <f t="shared" si="121"/>
        <v>0</v>
      </c>
      <c r="J233" s="94">
        <v>1</v>
      </c>
      <c r="K233" s="130"/>
      <c r="L233" s="121">
        <v>0.18</v>
      </c>
      <c r="M233" s="129">
        <f t="shared" si="122"/>
        <v>0</v>
      </c>
      <c r="N233" s="129">
        <f t="shared" si="123"/>
        <v>0</v>
      </c>
      <c r="O233" s="94">
        <v>1</v>
      </c>
      <c r="P233" s="95"/>
      <c r="Q233" s="97">
        <v>0.18</v>
      </c>
      <c r="R233" s="88">
        <f t="shared" si="124"/>
        <v>0</v>
      </c>
      <c r="S233" s="88">
        <f t="shared" si="125"/>
        <v>0</v>
      </c>
    </row>
    <row r="234" spans="1:19" ht="46.5" customHeight="1">
      <c r="A234" s="213"/>
      <c r="B234" s="213"/>
      <c r="C234" s="43" t="s">
        <v>106</v>
      </c>
      <c r="D234" s="32" t="s">
        <v>4</v>
      </c>
      <c r="E234" s="94">
        <v>5</v>
      </c>
      <c r="F234" s="130"/>
      <c r="G234" s="121">
        <v>0.18</v>
      </c>
      <c r="H234" s="129">
        <f t="shared" si="120"/>
        <v>0</v>
      </c>
      <c r="I234" s="129">
        <f t="shared" si="121"/>
        <v>0</v>
      </c>
      <c r="J234" s="94">
        <v>1</v>
      </c>
      <c r="K234" s="130"/>
      <c r="L234" s="121">
        <v>0.18</v>
      </c>
      <c r="M234" s="129">
        <f t="shared" si="122"/>
        <v>0</v>
      </c>
      <c r="N234" s="129">
        <f t="shared" si="123"/>
        <v>0</v>
      </c>
      <c r="O234" s="94">
        <v>1</v>
      </c>
      <c r="P234" s="95"/>
      <c r="Q234" s="97">
        <v>0.18</v>
      </c>
      <c r="R234" s="88">
        <f t="shared" si="124"/>
        <v>0</v>
      </c>
      <c r="S234" s="88">
        <f t="shared" si="125"/>
        <v>0</v>
      </c>
    </row>
    <row r="235" spans="1:19" ht="44.25" customHeight="1">
      <c r="A235" s="213"/>
      <c r="B235" s="213"/>
      <c r="C235" s="43" t="s">
        <v>107</v>
      </c>
      <c r="D235" s="32" t="s">
        <v>4</v>
      </c>
      <c r="E235" s="94">
        <v>5</v>
      </c>
      <c r="F235" s="130"/>
      <c r="G235" s="121">
        <v>0.18</v>
      </c>
      <c r="H235" s="129">
        <f t="shared" si="120"/>
        <v>0</v>
      </c>
      <c r="I235" s="129">
        <f t="shared" si="121"/>
        <v>0</v>
      </c>
      <c r="J235" s="94">
        <v>1</v>
      </c>
      <c r="K235" s="130"/>
      <c r="L235" s="121">
        <v>0.18</v>
      </c>
      <c r="M235" s="129">
        <f t="shared" si="122"/>
        <v>0</v>
      </c>
      <c r="N235" s="129">
        <f t="shared" si="123"/>
        <v>0</v>
      </c>
      <c r="O235" s="94">
        <v>1</v>
      </c>
      <c r="P235" s="95"/>
      <c r="Q235" s="97">
        <v>0.18</v>
      </c>
      <c r="R235" s="88">
        <f t="shared" si="124"/>
        <v>0</v>
      </c>
      <c r="S235" s="88">
        <f t="shared" si="125"/>
        <v>0</v>
      </c>
    </row>
    <row r="236" spans="1:19" ht="30" customHeight="1">
      <c r="A236" s="213"/>
      <c r="B236" s="213"/>
      <c r="C236" s="43" t="s">
        <v>108</v>
      </c>
      <c r="D236" s="32" t="s">
        <v>4</v>
      </c>
      <c r="E236" s="94">
        <v>5</v>
      </c>
      <c r="F236" s="130"/>
      <c r="G236" s="121">
        <v>0.18</v>
      </c>
      <c r="H236" s="129">
        <f t="shared" si="120"/>
        <v>0</v>
      </c>
      <c r="I236" s="129">
        <f t="shared" si="121"/>
        <v>0</v>
      </c>
      <c r="J236" s="94">
        <v>1</v>
      </c>
      <c r="K236" s="130"/>
      <c r="L236" s="121">
        <v>0.18</v>
      </c>
      <c r="M236" s="129">
        <f t="shared" si="122"/>
        <v>0</v>
      </c>
      <c r="N236" s="129">
        <f t="shared" si="123"/>
        <v>0</v>
      </c>
      <c r="O236" s="94">
        <v>1</v>
      </c>
      <c r="P236" s="95"/>
      <c r="Q236" s="97">
        <v>0.18</v>
      </c>
      <c r="R236" s="88">
        <f t="shared" si="124"/>
        <v>0</v>
      </c>
      <c r="S236" s="88">
        <f t="shared" si="125"/>
        <v>0</v>
      </c>
    </row>
    <row r="237" spans="1:19" ht="30" customHeight="1">
      <c r="A237" s="213"/>
      <c r="B237" s="213"/>
      <c r="C237" s="43" t="s">
        <v>109</v>
      </c>
      <c r="D237" s="32" t="s">
        <v>94</v>
      </c>
      <c r="E237" s="94">
        <v>200</v>
      </c>
      <c r="F237" s="130"/>
      <c r="G237" s="121">
        <v>0.18</v>
      </c>
      <c r="H237" s="129">
        <f t="shared" si="120"/>
        <v>0</v>
      </c>
      <c r="I237" s="129">
        <f t="shared" si="121"/>
        <v>0</v>
      </c>
      <c r="J237" s="94">
        <v>200</v>
      </c>
      <c r="K237" s="130"/>
      <c r="L237" s="121">
        <v>0.18</v>
      </c>
      <c r="M237" s="129">
        <f t="shared" si="122"/>
        <v>0</v>
      </c>
      <c r="N237" s="129">
        <f t="shared" si="123"/>
        <v>0</v>
      </c>
      <c r="O237" s="94">
        <v>200</v>
      </c>
      <c r="P237" s="95"/>
      <c r="Q237" s="97">
        <v>0.18</v>
      </c>
      <c r="R237" s="88">
        <f t="shared" si="124"/>
        <v>0</v>
      </c>
      <c r="S237" s="88">
        <f t="shared" si="125"/>
        <v>0</v>
      </c>
    </row>
    <row r="238" spans="1:19" ht="30" customHeight="1">
      <c r="A238" s="213"/>
      <c r="B238" s="213"/>
      <c r="C238" s="43" t="s">
        <v>110</v>
      </c>
      <c r="D238" s="32" t="s">
        <v>94</v>
      </c>
      <c r="E238" s="94">
        <v>100</v>
      </c>
      <c r="F238" s="130"/>
      <c r="G238" s="121">
        <v>0.18</v>
      </c>
      <c r="H238" s="129">
        <f t="shared" si="120"/>
        <v>0</v>
      </c>
      <c r="I238" s="129">
        <f t="shared" si="121"/>
        <v>0</v>
      </c>
      <c r="J238" s="94">
        <v>100</v>
      </c>
      <c r="K238" s="130"/>
      <c r="L238" s="121">
        <v>0.18</v>
      </c>
      <c r="M238" s="129">
        <f t="shared" si="122"/>
        <v>0</v>
      </c>
      <c r="N238" s="129">
        <f t="shared" si="123"/>
        <v>0</v>
      </c>
      <c r="O238" s="94">
        <v>100</v>
      </c>
      <c r="P238" s="95"/>
      <c r="Q238" s="97">
        <v>0.18</v>
      </c>
      <c r="R238" s="88">
        <f t="shared" si="124"/>
        <v>0</v>
      </c>
      <c r="S238" s="88">
        <f t="shared" si="125"/>
        <v>0</v>
      </c>
    </row>
    <row r="239" spans="1:19" ht="30" customHeight="1">
      <c r="A239" s="213"/>
      <c r="B239" s="213"/>
      <c r="C239" s="30" t="s">
        <v>32</v>
      </c>
      <c r="D239" s="25"/>
      <c r="E239" s="94"/>
      <c r="F239" s="130"/>
      <c r="G239" s="132"/>
      <c r="H239" s="133"/>
      <c r="I239" s="133"/>
      <c r="J239" s="94"/>
      <c r="K239" s="130"/>
      <c r="L239" s="132"/>
      <c r="M239" s="133"/>
      <c r="N239" s="133"/>
      <c r="O239" s="94"/>
      <c r="P239" s="95"/>
      <c r="Q239" s="99"/>
      <c r="R239" s="90"/>
      <c r="S239" s="90"/>
    </row>
    <row r="240" spans="1:19" ht="30" customHeight="1">
      <c r="A240" s="213"/>
      <c r="B240" s="213"/>
      <c r="C240" s="44" t="s">
        <v>125</v>
      </c>
      <c r="D240" s="25" t="s">
        <v>11</v>
      </c>
      <c r="E240" s="94">
        <v>20</v>
      </c>
      <c r="F240" s="130"/>
      <c r="G240" s="121">
        <v>0.18</v>
      </c>
      <c r="H240" s="129">
        <f t="shared" ref="H240:H243" si="126">F240*(100%+G240)</f>
        <v>0</v>
      </c>
      <c r="I240" s="129">
        <f t="shared" ref="I240:I243" si="127">E240*H240</f>
        <v>0</v>
      </c>
      <c r="J240" s="94">
        <v>20</v>
      </c>
      <c r="K240" s="130"/>
      <c r="L240" s="121">
        <v>0.18</v>
      </c>
      <c r="M240" s="129">
        <f t="shared" ref="M240:M243" si="128">K240*(100%+L240)</f>
        <v>0</v>
      </c>
      <c r="N240" s="129">
        <f t="shared" ref="N240:N243" si="129">J240*M240</f>
        <v>0</v>
      </c>
      <c r="O240" s="94">
        <v>20</v>
      </c>
      <c r="P240" s="95"/>
      <c r="Q240" s="97">
        <v>0.18</v>
      </c>
      <c r="R240" s="88">
        <f t="shared" ref="R240:R243" si="130">P240*(100%+Q240)</f>
        <v>0</v>
      </c>
      <c r="S240" s="88">
        <f t="shared" ref="S240:S243" si="131">O240*R240</f>
        <v>0</v>
      </c>
    </row>
    <row r="241" spans="1:19" ht="30" customHeight="1">
      <c r="A241" s="213"/>
      <c r="B241" s="213"/>
      <c r="C241" s="45" t="s">
        <v>126</v>
      </c>
      <c r="D241" s="25" t="s">
        <v>13</v>
      </c>
      <c r="E241" s="94">
        <v>40</v>
      </c>
      <c r="F241" s="130"/>
      <c r="G241" s="121">
        <v>0.18</v>
      </c>
      <c r="H241" s="129">
        <f t="shared" si="126"/>
        <v>0</v>
      </c>
      <c r="I241" s="129">
        <f t="shared" si="127"/>
        <v>0</v>
      </c>
      <c r="J241" s="94">
        <v>40</v>
      </c>
      <c r="K241" s="130"/>
      <c r="L241" s="121">
        <v>0.18</v>
      </c>
      <c r="M241" s="129">
        <f t="shared" si="128"/>
        <v>0</v>
      </c>
      <c r="N241" s="129">
        <f t="shared" si="129"/>
        <v>0</v>
      </c>
      <c r="O241" s="94">
        <v>40</v>
      </c>
      <c r="P241" s="95"/>
      <c r="Q241" s="97">
        <v>0.18</v>
      </c>
      <c r="R241" s="88">
        <f t="shared" si="130"/>
        <v>0</v>
      </c>
      <c r="S241" s="88">
        <f t="shared" si="131"/>
        <v>0</v>
      </c>
    </row>
    <row r="242" spans="1:19" ht="79.5" customHeight="1">
      <c r="A242" s="213"/>
      <c r="B242" s="213"/>
      <c r="C242" s="44" t="s">
        <v>111</v>
      </c>
      <c r="D242" s="25" t="s">
        <v>113</v>
      </c>
      <c r="E242" s="94">
        <v>20</v>
      </c>
      <c r="F242" s="130"/>
      <c r="G242" s="121">
        <v>0.18</v>
      </c>
      <c r="H242" s="129">
        <f t="shared" si="126"/>
        <v>0</v>
      </c>
      <c r="I242" s="129">
        <f t="shared" si="127"/>
        <v>0</v>
      </c>
      <c r="J242" s="94">
        <v>15</v>
      </c>
      <c r="K242" s="130"/>
      <c r="L242" s="121">
        <v>0.18</v>
      </c>
      <c r="M242" s="129">
        <f t="shared" si="128"/>
        <v>0</v>
      </c>
      <c r="N242" s="129">
        <f t="shared" si="129"/>
        <v>0</v>
      </c>
      <c r="O242" s="94">
        <v>10</v>
      </c>
      <c r="P242" s="95"/>
      <c r="Q242" s="97">
        <v>0.18</v>
      </c>
      <c r="R242" s="88">
        <f t="shared" si="130"/>
        <v>0</v>
      </c>
      <c r="S242" s="88">
        <f t="shared" si="131"/>
        <v>0</v>
      </c>
    </row>
    <row r="243" spans="1:19" ht="96.75" customHeight="1">
      <c r="A243" s="213"/>
      <c r="B243" s="213"/>
      <c r="C243" s="44" t="s">
        <v>112</v>
      </c>
      <c r="D243" s="25" t="s">
        <v>113</v>
      </c>
      <c r="E243" s="94">
        <v>20</v>
      </c>
      <c r="F243" s="130"/>
      <c r="G243" s="121">
        <v>0.18</v>
      </c>
      <c r="H243" s="129">
        <f t="shared" si="126"/>
        <v>0</v>
      </c>
      <c r="I243" s="129">
        <f t="shared" si="127"/>
        <v>0</v>
      </c>
      <c r="J243" s="94">
        <v>15</v>
      </c>
      <c r="K243" s="130"/>
      <c r="L243" s="121">
        <v>0.18</v>
      </c>
      <c r="M243" s="129">
        <f t="shared" si="128"/>
        <v>0</v>
      </c>
      <c r="N243" s="129">
        <f t="shared" si="129"/>
        <v>0</v>
      </c>
      <c r="O243" s="94">
        <v>10</v>
      </c>
      <c r="P243" s="95"/>
      <c r="Q243" s="97">
        <v>0.18</v>
      </c>
      <c r="R243" s="88">
        <f t="shared" si="130"/>
        <v>0</v>
      </c>
      <c r="S243" s="88">
        <f t="shared" si="131"/>
        <v>0</v>
      </c>
    </row>
    <row r="244" spans="1:19" ht="30" customHeight="1">
      <c r="A244" s="214"/>
      <c r="B244" s="214"/>
      <c r="C244" s="62" t="s">
        <v>66</v>
      </c>
      <c r="D244" s="59"/>
      <c r="E244" s="209">
        <f>SUM(I176:I243)</f>
        <v>0</v>
      </c>
      <c r="F244" s="210"/>
      <c r="G244" s="210"/>
      <c r="H244" s="210"/>
      <c r="I244" s="210"/>
      <c r="J244" s="209">
        <f>SUM(N176:N243)</f>
        <v>0</v>
      </c>
      <c r="K244" s="210"/>
      <c r="L244" s="210"/>
      <c r="M244" s="210"/>
      <c r="N244" s="210"/>
      <c r="O244" s="209">
        <f>SUM(S176:S243)</f>
        <v>0</v>
      </c>
      <c r="P244" s="210"/>
      <c r="Q244" s="210"/>
      <c r="R244" s="210"/>
      <c r="S244" s="210"/>
    </row>
    <row r="245" spans="1:19" ht="29.45" customHeight="1">
      <c r="A245" s="21"/>
      <c r="B245" s="21"/>
      <c r="C245" s="61" t="s">
        <v>68</v>
      </c>
      <c r="D245" s="63"/>
      <c r="E245" s="221">
        <f>E7+E49+E96+E175</f>
        <v>0</v>
      </c>
      <c r="F245" s="221"/>
      <c r="G245" s="221"/>
      <c r="H245" s="221"/>
      <c r="I245" s="221"/>
      <c r="J245" s="221">
        <f>J7+J49+J96+J175</f>
        <v>0</v>
      </c>
      <c r="K245" s="221"/>
      <c r="L245" s="221"/>
      <c r="M245" s="221"/>
      <c r="N245" s="221"/>
      <c r="O245" s="221">
        <f>O7+O49+O96+O175</f>
        <v>0</v>
      </c>
      <c r="P245" s="221"/>
      <c r="Q245" s="221"/>
      <c r="R245" s="221"/>
      <c r="S245" s="221"/>
    </row>
    <row r="246" spans="1:19" ht="30" customHeight="1">
      <c r="A246" s="21"/>
      <c r="B246" s="56"/>
      <c r="C246" s="64" t="s">
        <v>67</v>
      </c>
      <c r="D246" s="65"/>
      <c r="E246" s="222">
        <f>E244+E165+E86+E43</f>
        <v>0</v>
      </c>
      <c r="F246" s="223"/>
      <c r="G246" s="223"/>
      <c r="H246" s="223"/>
      <c r="I246" s="224"/>
      <c r="J246" s="222">
        <f>J244+J165+J86+J43</f>
        <v>0</v>
      </c>
      <c r="K246" s="223"/>
      <c r="L246" s="223"/>
      <c r="M246" s="223"/>
      <c r="N246" s="224"/>
      <c r="O246" s="222">
        <f>O244+O165+O86+O43</f>
        <v>0</v>
      </c>
      <c r="P246" s="223"/>
      <c r="Q246" s="223"/>
      <c r="R246" s="223"/>
      <c r="S246" s="224"/>
    </row>
    <row r="248" spans="1:19" ht="15">
      <c r="C248" s="155" t="s">
        <v>168</v>
      </c>
    </row>
    <row r="249" spans="1:19">
      <c r="C249" s="156"/>
    </row>
    <row r="250" spans="1:19">
      <c r="C250" s="157" t="s">
        <v>169</v>
      </c>
    </row>
    <row r="251" spans="1:19">
      <c r="C251" s="156"/>
    </row>
    <row r="252" spans="1:19" ht="28.5">
      <c r="C252" s="157" t="s">
        <v>170</v>
      </c>
    </row>
    <row r="253" spans="1:19">
      <c r="C253" s="156"/>
    </row>
    <row r="254" spans="1:19" ht="28.5">
      <c r="C254" s="157" t="s">
        <v>171</v>
      </c>
    </row>
    <row r="255" spans="1:19">
      <c r="C255" s="156"/>
    </row>
    <row r="256" spans="1:19" ht="28.5">
      <c r="C256" s="157" t="s">
        <v>172</v>
      </c>
    </row>
    <row r="257" spans="3:3">
      <c r="C257" s="156"/>
    </row>
    <row r="258" spans="3:3" ht="28.5">
      <c r="C258" s="157" t="s">
        <v>173</v>
      </c>
    </row>
    <row r="259" spans="3:3">
      <c r="C259" s="156"/>
    </row>
    <row r="260" spans="3:3" ht="28.5">
      <c r="C260" s="157" t="s">
        <v>174</v>
      </c>
    </row>
    <row r="261" spans="3:3">
      <c r="C261" s="156"/>
    </row>
    <row r="262" spans="3:3">
      <c r="C262" s="158" t="s">
        <v>175</v>
      </c>
    </row>
    <row r="263" spans="3:3">
      <c r="C263" s="156"/>
    </row>
    <row r="264" spans="3:3" ht="15">
      <c r="C264" s="159" t="s">
        <v>176</v>
      </c>
    </row>
    <row r="265" spans="3:3">
      <c r="C265" s="160"/>
    </row>
    <row r="266" spans="3:3" ht="72.75">
      <c r="C266" s="161" t="s">
        <v>177</v>
      </c>
    </row>
    <row r="267" spans="3:3">
      <c r="C267" s="162"/>
    </row>
    <row r="268" spans="3:3" ht="171.75">
      <c r="C268" s="162" t="s">
        <v>178</v>
      </c>
    </row>
    <row r="269" spans="3:3">
      <c r="C269" s="162"/>
    </row>
    <row r="270" spans="3:3">
      <c r="C270" s="163" t="s">
        <v>179</v>
      </c>
    </row>
    <row r="271" spans="3:3">
      <c r="C271" s="163"/>
    </row>
    <row r="272" spans="3:3" ht="28.5">
      <c r="C272" s="163" t="s">
        <v>180</v>
      </c>
    </row>
    <row r="273" spans="3:3">
      <c r="C273" s="163"/>
    </row>
    <row r="274" spans="3:3">
      <c r="C274" s="163" t="s">
        <v>181</v>
      </c>
    </row>
    <row r="275" spans="3:3">
      <c r="C275" s="163"/>
    </row>
    <row r="276" spans="3:3">
      <c r="C276" s="163" t="s">
        <v>182</v>
      </c>
    </row>
    <row r="277" spans="3:3">
      <c r="C277" s="163" t="s">
        <v>183</v>
      </c>
    </row>
    <row r="278" spans="3:3" ht="42.75">
      <c r="C278" s="163" t="s">
        <v>184</v>
      </c>
    </row>
    <row r="279" spans="3:3">
      <c r="C279" s="163" t="s">
        <v>185</v>
      </c>
    </row>
  </sheetData>
  <autoFilter ref="A2:S246" xr:uid="{7751B80B-DA95-45FF-850F-CB0208E44CF3}"/>
  <mergeCells count="46">
    <mergeCell ref="D1:D2"/>
    <mergeCell ref="E1:I1"/>
    <mergeCell ref="J1:N1"/>
    <mergeCell ref="O1:S1"/>
    <mergeCell ref="A3:A7"/>
    <mergeCell ref="B3:B43"/>
    <mergeCell ref="E7:I7"/>
    <mergeCell ref="J7:N7"/>
    <mergeCell ref="O7:S7"/>
    <mergeCell ref="A8:A43"/>
    <mergeCell ref="E43:I43"/>
    <mergeCell ref="J43:N43"/>
    <mergeCell ref="O43:S43"/>
    <mergeCell ref="A45:A49"/>
    <mergeCell ref="B45:B86"/>
    <mergeCell ref="E49:I49"/>
    <mergeCell ref="J49:N49"/>
    <mergeCell ref="O49:S49"/>
    <mergeCell ref="A50:A86"/>
    <mergeCell ref="E86:I86"/>
    <mergeCell ref="J86:N86"/>
    <mergeCell ref="O86:S86"/>
    <mergeCell ref="A88:A96"/>
    <mergeCell ref="B88:B165"/>
    <mergeCell ref="E96:I96"/>
    <mergeCell ref="J96:N96"/>
    <mergeCell ref="O96:S96"/>
    <mergeCell ref="A97:A165"/>
    <mergeCell ref="E165:I165"/>
    <mergeCell ref="J165:N165"/>
    <mergeCell ref="O165:S165"/>
    <mergeCell ref="A167:A175"/>
    <mergeCell ref="B167:B244"/>
    <mergeCell ref="E175:I175"/>
    <mergeCell ref="J175:N175"/>
    <mergeCell ref="O175:S175"/>
    <mergeCell ref="A176:A244"/>
    <mergeCell ref="E244:I244"/>
    <mergeCell ref="J244:N244"/>
    <mergeCell ref="O244:S244"/>
    <mergeCell ref="E245:I245"/>
    <mergeCell ref="J245:N245"/>
    <mergeCell ref="O245:S245"/>
    <mergeCell ref="E246:I246"/>
    <mergeCell ref="J246:N246"/>
    <mergeCell ref="O246:S246"/>
  </mergeCells>
  <pageMargins left="0.7" right="0.7" top="0.75" bottom="0.75" header="0.3" footer="0.3"/>
  <pageSetup orientation="portrait" r:id="rId1"/>
  <ignoredErrors>
    <ignoredError sqref="E17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EE41-61FD-4CCD-9691-A751945110B9}">
  <dimension ref="A1:S402"/>
  <sheetViews>
    <sheetView zoomScale="58" zoomScaleNormal="25" workbookViewId="0">
      <pane xSplit="1" ySplit="1" topLeftCell="D360" activePane="bottomRight" state="frozen"/>
      <selection pane="topRight" activeCell="D1" sqref="D1"/>
      <selection pane="bottomLeft" activeCell="A2" sqref="A2"/>
      <selection pane="bottomRight" activeCell="C371" sqref="C371:C402"/>
    </sheetView>
  </sheetViews>
  <sheetFormatPr defaultColWidth="9.140625" defaultRowHeight="14.25"/>
  <cols>
    <col min="1" max="2" width="9.140625" style="1"/>
    <col min="3" max="3" width="88" style="22" customWidth="1"/>
    <col min="4" max="4" width="12.42578125" style="11" customWidth="1"/>
    <col min="5" max="5" width="13.42578125" style="4" customWidth="1"/>
    <col min="6" max="6" width="13.7109375" style="84" customWidth="1"/>
    <col min="7" max="7" width="14.85546875" style="5" customWidth="1"/>
    <col min="8" max="8" width="22.85546875" style="5" customWidth="1"/>
    <col min="9" max="9" width="22.5703125" style="5" customWidth="1"/>
    <col min="10" max="10" width="13.42578125" style="4" customWidth="1"/>
    <col min="11" max="11" width="13.7109375" style="84" customWidth="1"/>
    <col min="12" max="12" width="14.85546875" style="5" customWidth="1"/>
    <col min="13" max="13" width="20.42578125" style="5" customWidth="1"/>
    <col min="14" max="14" width="24.28515625" style="5" customWidth="1"/>
    <col min="15" max="15" width="13.42578125" style="4" customWidth="1"/>
    <col min="16" max="16" width="13.7109375" style="84" customWidth="1"/>
    <col min="17" max="17" width="14.85546875" style="5" customWidth="1"/>
    <col min="18" max="18" width="19.140625" style="5" customWidth="1"/>
    <col min="19" max="19" width="27" style="5" customWidth="1"/>
    <col min="20" max="16384" width="9.140625" style="1"/>
  </cols>
  <sheetData>
    <row r="1" spans="1:19" ht="36.75" customHeight="1">
      <c r="A1" s="12" t="s">
        <v>146</v>
      </c>
      <c r="B1" s="55"/>
      <c r="C1" s="80"/>
      <c r="D1" s="216" t="s">
        <v>2</v>
      </c>
      <c r="E1" s="211" t="s">
        <v>127</v>
      </c>
      <c r="F1" s="211"/>
      <c r="G1" s="211"/>
      <c r="H1" s="211"/>
      <c r="I1" s="211"/>
      <c r="J1" s="203" t="s">
        <v>132</v>
      </c>
      <c r="K1" s="203"/>
      <c r="L1" s="203"/>
      <c r="M1" s="203"/>
      <c r="N1" s="203"/>
      <c r="O1" s="196" t="s">
        <v>131</v>
      </c>
      <c r="P1" s="196"/>
      <c r="Q1" s="196"/>
      <c r="R1" s="196"/>
      <c r="S1" s="196"/>
    </row>
    <row r="2" spans="1:19" s="7" customFormat="1" ht="30">
      <c r="A2" s="2" t="s">
        <v>1</v>
      </c>
      <c r="B2" s="2" t="s">
        <v>128</v>
      </c>
      <c r="C2" s="10" t="s">
        <v>53</v>
      </c>
      <c r="D2" s="217"/>
      <c r="E2" s="51" t="s">
        <v>33</v>
      </c>
      <c r="F2" s="52" t="s">
        <v>44</v>
      </c>
      <c r="G2" s="78" t="s">
        <v>45</v>
      </c>
      <c r="H2" s="78" t="s">
        <v>46</v>
      </c>
      <c r="I2" s="78" t="s">
        <v>47</v>
      </c>
      <c r="J2" s="67" t="s">
        <v>33</v>
      </c>
      <c r="K2" s="68" t="s">
        <v>44</v>
      </c>
      <c r="L2" s="77" t="s">
        <v>45</v>
      </c>
      <c r="M2" s="77" t="s">
        <v>46</v>
      </c>
      <c r="N2" s="77" t="s">
        <v>47</v>
      </c>
      <c r="O2" s="70" t="s">
        <v>33</v>
      </c>
      <c r="P2" s="71" t="s">
        <v>44</v>
      </c>
      <c r="Q2" s="79" t="s">
        <v>45</v>
      </c>
      <c r="R2" s="79" t="s">
        <v>46</v>
      </c>
      <c r="S2" s="79" t="s">
        <v>47</v>
      </c>
    </row>
    <row r="3" spans="1:19" s="7" customFormat="1" ht="15">
      <c r="A3" s="215">
        <v>1</v>
      </c>
      <c r="B3" s="219" t="s">
        <v>147</v>
      </c>
      <c r="C3" s="35" t="s">
        <v>3</v>
      </c>
      <c r="D3" s="9" t="s">
        <v>4</v>
      </c>
      <c r="E3" s="76">
        <v>12</v>
      </c>
      <c r="F3" s="105"/>
      <c r="G3" s="97">
        <v>0.18</v>
      </c>
      <c r="H3" s="105">
        <f>F3*(100%+G3)</f>
        <v>0</v>
      </c>
      <c r="I3" s="105">
        <f>E3*H3</f>
        <v>0</v>
      </c>
      <c r="J3" s="117">
        <v>12</v>
      </c>
      <c r="K3" s="105"/>
      <c r="L3" s="97">
        <v>0.18</v>
      </c>
      <c r="M3" s="105">
        <f>K3*(100%+L3)</f>
        <v>0</v>
      </c>
      <c r="N3" s="105">
        <f>J3*M3</f>
        <v>0</v>
      </c>
      <c r="O3" s="117">
        <v>12</v>
      </c>
      <c r="P3" s="105"/>
      <c r="Q3" s="97">
        <v>0.18</v>
      </c>
      <c r="R3" s="105">
        <f>P3*(100%+Q3)</f>
        <v>0</v>
      </c>
      <c r="S3" s="105">
        <f>O3*R3</f>
        <v>0</v>
      </c>
    </row>
    <row r="4" spans="1:19" s="7" customFormat="1" ht="15">
      <c r="A4" s="215"/>
      <c r="B4" s="218"/>
      <c r="C4" s="35" t="s">
        <v>5</v>
      </c>
      <c r="D4" s="9" t="s">
        <v>4</v>
      </c>
      <c r="E4" s="76">
        <v>12</v>
      </c>
      <c r="F4" s="105"/>
      <c r="G4" s="97">
        <v>0.18</v>
      </c>
      <c r="H4" s="105">
        <f t="shared" ref="H4:H6" si="0">F4*(100%+G4)</f>
        <v>0</v>
      </c>
      <c r="I4" s="105">
        <f t="shared" ref="I4:I6" si="1">E4*H4</f>
        <v>0</v>
      </c>
      <c r="J4" s="117">
        <v>12</v>
      </c>
      <c r="K4" s="105"/>
      <c r="L4" s="97">
        <v>0.18</v>
      </c>
      <c r="M4" s="105">
        <f t="shared" ref="M4:M6" si="2">K4*(100%+L4)</f>
        <v>0</v>
      </c>
      <c r="N4" s="105">
        <f t="shared" ref="N4:N6" si="3">J4*M4</f>
        <v>0</v>
      </c>
      <c r="O4" s="117">
        <v>12</v>
      </c>
      <c r="P4" s="105"/>
      <c r="Q4" s="97">
        <v>0.18</v>
      </c>
      <c r="R4" s="105">
        <f t="shared" ref="R4:R6" si="4">P4*(100%+Q4)</f>
        <v>0</v>
      </c>
      <c r="S4" s="105">
        <f t="shared" ref="S4:S6" si="5">O4*R4</f>
        <v>0</v>
      </c>
    </row>
    <row r="5" spans="1:19" s="7" customFormat="1" ht="15">
      <c r="A5" s="215"/>
      <c r="B5" s="218"/>
      <c r="C5" s="35" t="s">
        <v>70</v>
      </c>
      <c r="D5" s="13" t="s">
        <v>4</v>
      </c>
      <c r="E5" s="76">
        <v>24</v>
      </c>
      <c r="F5" s="105"/>
      <c r="G5" s="97">
        <v>0.05</v>
      </c>
      <c r="H5" s="105">
        <f t="shared" si="0"/>
        <v>0</v>
      </c>
      <c r="I5" s="105">
        <f t="shared" si="1"/>
        <v>0</v>
      </c>
      <c r="J5" s="117">
        <v>24</v>
      </c>
      <c r="K5" s="105"/>
      <c r="L5" s="97">
        <v>0.05</v>
      </c>
      <c r="M5" s="105">
        <f t="shared" si="2"/>
        <v>0</v>
      </c>
      <c r="N5" s="105">
        <f t="shared" si="3"/>
        <v>0</v>
      </c>
      <c r="O5" s="117">
        <v>24</v>
      </c>
      <c r="P5" s="105"/>
      <c r="Q5" s="97">
        <v>0.05</v>
      </c>
      <c r="R5" s="105">
        <f t="shared" si="4"/>
        <v>0</v>
      </c>
      <c r="S5" s="105">
        <f t="shared" si="5"/>
        <v>0</v>
      </c>
    </row>
    <row r="6" spans="1:19" s="7" customFormat="1" ht="15">
      <c r="A6" s="215"/>
      <c r="B6" s="218"/>
      <c r="C6" s="35" t="s">
        <v>238</v>
      </c>
      <c r="D6" s="15" t="s">
        <v>4</v>
      </c>
      <c r="E6" s="72">
        <v>1</v>
      </c>
      <c r="F6" s="105"/>
      <c r="G6" s="97">
        <v>0.05</v>
      </c>
      <c r="H6" s="105">
        <f t="shared" si="0"/>
        <v>0</v>
      </c>
      <c r="I6" s="105">
        <f t="shared" si="1"/>
        <v>0</v>
      </c>
      <c r="J6" s="72">
        <v>1</v>
      </c>
      <c r="K6" s="105"/>
      <c r="L6" s="97">
        <v>0.05</v>
      </c>
      <c r="M6" s="105">
        <f t="shared" si="2"/>
        <v>0</v>
      </c>
      <c r="N6" s="105">
        <f t="shared" si="3"/>
        <v>0</v>
      </c>
      <c r="O6" s="72">
        <v>1</v>
      </c>
      <c r="P6" s="105"/>
      <c r="Q6" s="97">
        <v>0.05</v>
      </c>
      <c r="R6" s="105">
        <f t="shared" si="4"/>
        <v>0</v>
      </c>
      <c r="S6" s="105">
        <f t="shared" si="5"/>
        <v>0</v>
      </c>
    </row>
    <row r="7" spans="1:19" s="7" customFormat="1" ht="15">
      <c r="A7" s="215"/>
      <c r="B7" s="218"/>
      <c r="C7" s="58" t="s">
        <v>63</v>
      </c>
      <c r="D7" s="57"/>
      <c r="E7" s="197">
        <f>SUM(I3:I6)</f>
        <v>0</v>
      </c>
      <c r="F7" s="198"/>
      <c r="G7" s="198"/>
      <c r="H7" s="198"/>
      <c r="I7" s="199"/>
      <c r="J7" s="197">
        <f>SUM(N3:N6)</f>
        <v>0</v>
      </c>
      <c r="K7" s="198"/>
      <c r="L7" s="198"/>
      <c r="M7" s="198"/>
      <c r="N7" s="199"/>
      <c r="O7" s="197">
        <f>SUM(S3:S6)</f>
        <v>0</v>
      </c>
      <c r="P7" s="198"/>
      <c r="Q7" s="198"/>
      <c r="R7" s="198"/>
      <c r="S7" s="199"/>
    </row>
    <row r="8" spans="1:19" ht="32.25" customHeight="1">
      <c r="A8" s="218">
        <v>2</v>
      </c>
      <c r="B8" s="218"/>
      <c r="C8" s="48" t="s">
        <v>6</v>
      </c>
      <c r="D8" s="3"/>
      <c r="E8" s="3"/>
      <c r="F8" s="92"/>
      <c r="G8" s="110"/>
      <c r="H8" s="89"/>
      <c r="I8" s="89"/>
      <c r="J8" s="3"/>
      <c r="K8" s="92"/>
      <c r="L8" s="110"/>
      <c r="M8" s="89"/>
      <c r="N8" s="89"/>
      <c r="O8" s="3"/>
      <c r="P8" s="92"/>
      <c r="Q8" s="110"/>
      <c r="R8" s="89"/>
      <c r="S8" s="89"/>
    </row>
    <row r="9" spans="1:19" ht="32.25" customHeight="1">
      <c r="A9" s="218"/>
      <c r="B9" s="218"/>
      <c r="C9" s="48" t="s">
        <v>7</v>
      </c>
      <c r="D9" s="3" t="s">
        <v>8</v>
      </c>
      <c r="E9" s="3">
        <v>8</v>
      </c>
      <c r="F9" s="92"/>
      <c r="G9" s="97">
        <v>0.18</v>
      </c>
      <c r="H9" s="88">
        <f t="shared" ref="H9:H11" si="6">F9*(100%+G9)</f>
        <v>0</v>
      </c>
      <c r="I9" s="88">
        <f t="shared" ref="I9:I11" si="7">E9*H9</f>
        <v>0</v>
      </c>
      <c r="J9" s="3">
        <v>8</v>
      </c>
      <c r="K9" s="92"/>
      <c r="L9" s="97">
        <v>0.18</v>
      </c>
      <c r="M9" s="88">
        <f t="shared" ref="M9:M11" si="8">K9*(100%+L9)</f>
        <v>0</v>
      </c>
      <c r="N9" s="88">
        <f t="shared" ref="N9:N11" si="9">J9*M9</f>
        <v>0</v>
      </c>
      <c r="O9" s="3">
        <v>8</v>
      </c>
      <c r="P9" s="92"/>
      <c r="Q9" s="97">
        <v>0.18</v>
      </c>
      <c r="R9" s="88">
        <f t="shared" ref="R9:R11" si="10">P9*(100%+Q9)</f>
        <v>0</v>
      </c>
      <c r="S9" s="88">
        <f t="shared" ref="S9:S11" si="11">O9*R9</f>
        <v>0</v>
      </c>
    </row>
    <row r="10" spans="1:19" ht="32.25" customHeight="1">
      <c r="A10" s="218"/>
      <c r="B10" s="218"/>
      <c r="C10" s="48" t="s">
        <v>9</v>
      </c>
      <c r="D10" s="3" t="s">
        <v>8</v>
      </c>
      <c r="E10" s="3">
        <v>7</v>
      </c>
      <c r="F10" s="92"/>
      <c r="G10" s="97">
        <v>0.18</v>
      </c>
      <c r="H10" s="88">
        <f t="shared" si="6"/>
        <v>0</v>
      </c>
      <c r="I10" s="88">
        <f t="shared" si="7"/>
        <v>0</v>
      </c>
      <c r="J10" s="3">
        <v>7</v>
      </c>
      <c r="K10" s="92"/>
      <c r="L10" s="97">
        <v>0.18</v>
      </c>
      <c r="M10" s="88">
        <f t="shared" si="8"/>
        <v>0</v>
      </c>
      <c r="N10" s="88">
        <f t="shared" si="9"/>
        <v>0</v>
      </c>
      <c r="O10" s="3">
        <v>7</v>
      </c>
      <c r="P10" s="92"/>
      <c r="Q10" s="97">
        <v>0.18</v>
      </c>
      <c r="R10" s="88">
        <f t="shared" si="10"/>
        <v>0</v>
      </c>
      <c r="S10" s="88">
        <f t="shared" si="11"/>
        <v>0</v>
      </c>
    </row>
    <row r="11" spans="1:19" ht="32.25" customHeight="1">
      <c r="A11" s="218"/>
      <c r="B11" s="218"/>
      <c r="C11" s="48" t="s">
        <v>35</v>
      </c>
      <c r="D11" s="3" t="s">
        <v>8</v>
      </c>
      <c r="E11" s="3">
        <v>15</v>
      </c>
      <c r="F11" s="92"/>
      <c r="G11" s="97">
        <v>0.18</v>
      </c>
      <c r="H11" s="88">
        <f t="shared" si="6"/>
        <v>0</v>
      </c>
      <c r="I11" s="88">
        <f t="shared" si="7"/>
        <v>0</v>
      </c>
      <c r="J11" s="3">
        <v>15</v>
      </c>
      <c r="K11" s="92"/>
      <c r="L11" s="97">
        <v>0.18</v>
      </c>
      <c r="M11" s="88">
        <f t="shared" si="8"/>
        <v>0</v>
      </c>
      <c r="N11" s="88">
        <f t="shared" si="9"/>
        <v>0</v>
      </c>
      <c r="O11" s="3">
        <v>15</v>
      </c>
      <c r="P11" s="92"/>
      <c r="Q11" s="97">
        <v>0.18</v>
      </c>
      <c r="R11" s="88">
        <f t="shared" si="10"/>
        <v>0</v>
      </c>
      <c r="S11" s="88">
        <f t="shared" si="11"/>
        <v>0</v>
      </c>
    </row>
    <row r="12" spans="1:19" ht="32.25" customHeight="1">
      <c r="A12" s="218"/>
      <c r="B12" s="218"/>
      <c r="C12" s="47" t="s">
        <v>10</v>
      </c>
      <c r="D12" s="3"/>
      <c r="E12" s="3"/>
      <c r="F12" s="92"/>
      <c r="G12" s="110"/>
      <c r="H12" s="89"/>
      <c r="I12" s="89"/>
      <c r="J12" s="3"/>
      <c r="K12" s="92"/>
      <c r="L12" s="110"/>
      <c r="M12" s="89"/>
      <c r="N12" s="89"/>
      <c r="O12" s="3"/>
      <c r="P12" s="92"/>
      <c r="Q12" s="110"/>
      <c r="R12" s="89"/>
      <c r="S12" s="89"/>
    </row>
    <row r="13" spans="1:19" ht="135" customHeight="1">
      <c r="A13" s="218"/>
      <c r="B13" s="218"/>
      <c r="C13" s="48" t="s">
        <v>116</v>
      </c>
      <c r="D13" s="3" t="s">
        <v>11</v>
      </c>
      <c r="E13" s="3">
        <v>30</v>
      </c>
      <c r="F13" s="92"/>
      <c r="G13" s="97">
        <v>0.18</v>
      </c>
      <c r="H13" s="88">
        <f>F13*(100%+G13)</f>
        <v>0</v>
      </c>
      <c r="I13" s="88">
        <f>E13*H13</f>
        <v>0</v>
      </c>
      <c r="J13" s="3">
        <v>30</v>
      </c>
      <c r="K13" s="92"/>
      <c r="L13" s="97">
        <v>0.18</v>
      </c>
      <c r="M13" s="88">
        <f>K13*(100%+L13)</f>
        <v>0</v>
      </c>
      <c r="N13" s="88">
        <f>J13*M13</f>
        <v>0</v>
      </c>
      <c r="O13" s="3">
        <v>30</v>
      </c>
      <c r="P13" s="92"/>
      <c r="Q13" s="97">
        <v>0.18</v>
      </c>
      <c r="R13" s="88">
        <f>P13*(100%+Q13)</f>
        <v>0</v>
      </c>
      <c r="S13" s="88">
        <f>O13*R13</f>
        <v>0</v>
      </c>
    </row>
    <row r="14" spans="1:19" ht="141.75" customHeight="1">
      <c r="A14" s="218"/>
      <c r="B14" s="218"/>
      <c r="C14" s="48" t="s">
        <v>119</v>
      </c>
      <c r="D14" s="3" t="s">
        <v>12</v>
      </c>
      <c r="E14" s="3">
        <v>300</v>
      </c>
      <c r="F14" s="92"/>
      <c r="G14" s="97">
        <v>0.18</v>
      </c>
      <c r="H14" s="88">
        <f>F14*(100%+G14)</f>
        <v>0</v>
      </c>
      <c r="I14" s="88">
        <f>E14*H14</f>
        <v>0</v>
      </c>
      <c r="J14" s="3">
        <v>300</v>
      </c>
      <c r="K14" s="92"/>
      <c r="L14" s="97">
        <v>0.18</v>
      </c>
      <c r="M14" s="88">
        <f>K14*(100%+L14)</f>
        <v>0</v>
      </c>
      <c r="N14" s="88">
        <f>J14*M14</f>
        <v>0</v>
      </c>
      <c r="O14" s="3">
        <v>300</v>
      </c>
      <c r="P14" s="92"/>
      <c r="Q14" s="97">
        <v>0.18</v>
      </c>
      <c r="R14" s="88">
        <f>P14*(100%+Q14)</f>
        <v>0</v>
      </c>
      <c r="S14" s="88">
        <f>O14*R14</f>
        <v>0</v>
      </c>
    </row>
    <row r="15" spans="1:19" ht="53.25" customHeight="1">
      <c r="A15" s="218"/>
      <c r="B15" s="218"/>
      <c r="C15" s="48" t="s">
        <v>118</v>
      </c>
      <c r="D15" s="3" t="s">
        <v>11</v>
      </c>
      <c r="E15" s="3">
        <v>50</v>
      </c>
      <c r="F15" s="92"/>
      <c r="G15" s="97">
        <v>0.18</v>
      </c>
      <c r="H15" s="88">
        <f t="shared" ref="H15:H17" si="12">F15*(100%+G15)</f>
        <v>0</v>
      </c>
      <c r="I15" s="88">
        <f t="shared" ref="I15:I17" si="13">E15*H15</f>
        <v>0</v>
      </c>
      <c r="J15" s="3">
        <v>50</v>
      </c>
      <c r="K15" s="92"/>
      <c r="L15" s="97">
        <v>0.18</v>
      </c>
      <c r="M15" s="88">
        <f t="shared" ref="M15:M17" si="14">K15*(100%+L15)</f>
        <v>0</v>
      </c>
      <c r="N15" s="88">
        <f t="shared" ref="N15:N17" si="15">J15*M15</f>
        <v>0</v>
      </c>
      <c r="O15" s="3">
        <v>50</v>
      </c>
      <c r="P15" s="92"/>
      <c r="Q15" s="97">
        <v>0.18</v>
      </c>
      <c r="R15" s="88">
        <f t="shared" ref="R15:R17" si="16">P15*(100%+Q15)</f>
        <v>0</v>
      </c>
      <c r="S15" s="88">
        <f t="shared" ref="S15:S17" si="17">O15*R15</f>
        <v>0</v>
      </c>
    </row>
    <row r="16" spans="1:19" ht="32.25" customHeight="1">
      <c r="A16" s="218"/>
      <c r="B16" s="218"/>
      <c r="C16" s="48" t="s">
        <v>117</v>
      </c>
      <c r="D16" s="3" t="s">
        <v>13</v>
      </c>
      <c r="E16" s="3">
        <v>400</v>
      </c>
      <c r="F16" s="92"/>
      <c r="G16" s="97">
        <v>0.18</v>
      </c>
      <c r="H16" s="88">
        <f t="shared" si="12"/>
        <v>0</v>
      </c>
      <c r="I16" s="88">
        <f t="shared" si="13"/>
        <v>0</v>
      </c>
      <c r="J16" s="3">
        <v>400</v>
      </c>
      <c r="K16" s="92"/>
      <c r="L16" s="97">
        <v>0.18</v>
      </c>
      <c r="M16" s="88">
        <f t="shared" si="14"/>
        <v>0</v>
      </c>
      <c r="N16" s="88">
        <f t="shared" si="15"/>
        <v>0</v>
      </c>
      <c r="O16" s="3">
        <v>400</v>
      </c>
      <c r="P16" s="92"/>
      <c r="Q16" s="97">
        <v>0.18</v>
      </c>
      <c r="R16" s="88">
        <f t="shared" si="16"/>
        <v>0</v>
      </c>
      <c r="S16" s="88">
        <f t="shared" si="17"/>
        <v>0</v>
      </c>
    </row>
    <row r="17" spans="1:19" ht="34.700000000000003" customHeight="1">
      <c r="A17" s="218"/>
      <c r="B17" s="218"/>
      <c r="C17" s="48" t="s">
        <v>34</v>
      </c>
      <c r="D17" s="3" t="s">
        <v>8</v>
      </c>
      <c r="E17" s="3">
        <v>30</v>
      </c>
      <c r="F17" s="92"/>
      <c r="G17" s="97">
        <v>0.18</v>
      </c>
      <c r="H17" s="88">
        <f t="shared" si="12"/>
        <v>0</v>
      </c>
      <c r="I17" s="88">
        <f t="shared" si="13"/>
        <v>0</v>
      </c>
      <c r="J17" s="3">
        <v>30</v>
      </c>
      <c r="K17" s="92"/>
      <c r="L17" s="97">
        <v>0.18</v>
      </c>
      <c r="M17" s="88">
        <f t="shared" si="14"/>
        <v>0</v>
      </c>
      <c r="N17" s="88">
        <f t="shared" si="15"/>
        <v>0</v>
      </c>
      <c r="O17" s="3">
        <v>30</v>
      </c>
      <c r="P17" s="92"/>
      <c r="Q17" s="97">
        <v>0.18</v>
      </c>
      <c r="R17" s="88">
        <f t="shared" si="16"/>
        <v>0</v>
      </c>
      <c r="S17" s="88">
        <f t="shared" si="17"/>
        <v>0</v>
      </c>
    </row>
    <row r="18" spans="1:19" ht="128.25" customHeight="1">
      <c r="A18" s="218"/>
      <c r="B18" s="218"/>
      <c r="C18" s="48" t="s">
        <v>120</v>
      </c>
      <c r="D18" s="3" t="s">
        <v>12</v>
      </c>
      <c r="E18" s="3">
        <v>40</v>
      </c>
      <c r="F18" s="92"/>
      <c r="G18" s="97">
        <v>0.18</v>
      </c>
      <c r="H18" s="88">
        <f>F18*(100%+G18)</f>
        <v>0</v>
      </c>
      <c r="I18" s="88">
        <f>E18*H18</f>
        <v>0</v>
      </c>
      <c r="J18" s="3">
        <v>40</v>
      </c>
      <c r="K18" s="92"/>
      <c r="L18" s="97">
        <v>0.18</v>
      </c>
      <c r="M18" s="88">
        <f>K18*(100%+L18)</f>
        <v>0</v>
      </c>
      <c r="N18" s="88">
        <f>J18*M18</f>
        <v>0</v>
      </c>
      <c r="O18" s="3">
        <v>40</v>
      </c>
      <c r="P18" s="92"/>
      <c r="Q18" s="97">
        <v>0.18</v>
      </c>
      <c r="R18" s="88">
        <f>P18*(100%+Q18)</f>
        <v>0</v>
      </c>
      <c r="S18" s="88">
        <f>O18*R18</f>
        <v>0</v>
      </c>
    </row>
    <row r="19" spans="1:19" ht="32.25" customHeight="1">
      <c r="A19" s="218"/>
      <c r="B19" s="218"/>
      <c r="C19" s="48" t="s">
        <v>121</v>
      </c>
      <c r="D19" s="49" t="s">
        <v>14</v>
      </c>
      <c r="E19" s="3">
        <v>8</v>
      </c>
      <c r="F19" s="92"/>
      <c r="G19" s="97">
        <v>0.18</v>
      </c>
      <c r="H19" s="88">
        <f>F19*(100%+G19)</f>
        <v>0</v>
      </c>
      <c r="I19" s="88">
        <f>E19*H19</f>
        <v>0</v>
      </c>
      <c r="J19" s="3">
        <v>8</v>
      </c>
      <c r="K19" s="92"/>
      <c r="L19" s="97">
        <v>0.18</v>
      </c>
      <c r="M19" s="88">
        <f>K19*(100%+L19)</f>
        <v>0</v>
      </c>
      <c r="N19" s="88">
        <f>J19*M19</f>
        <v>0</v>
      </c>
      <c r="O19" s="3">
        <v>8</v>
      </c>
      <c r="P19" s="92"/>
      <c r="Q19" s="97">
        <v>0.18</v>
      </c>
      <c r="R19" s="88">
        <f>P19*(100%+Q19)</f>
        <v>0</v>
      </c>
      <c r="S19" s="88">
        <f>O19*R19</f>
        <v>0</v>
      </c>
    </row>
    <row r="20" spans="1:19" ht="32.25" customHeight="1">
      <c r="A20" s="218"/>
      <c r="B20" s="218"/>
      <c r="C20" s="48" t="s">
        <v>122</v>
      </c>
      <c r="D20" s="49" t="s">
        <v>14</v>
      </c>
      <c r="E20" s="3">
        <v>8</v>
      </c>
      <c r="F20" s="92"/>
      <c r="G20" s="97">
        <v>0.18</v>
      </c>
      <c r="H20" s="88">
        <f>F20*(100%+G20)</f>
        <v>0</v>
      </c>
      <c r="I20" s="88">
        <f>E20*H20</f>
        <v>0</v>
      </c>
      <c r="J20" s="3">
        <v>8</v>
      </c>
      <c r="K20" s="92"/>
      <c r="L20" s="97">
        <v>0.18</v>
      </c>
      <c r="M20" s="88">
        <f>K20*(100%+L20)</f>
        <v>0</v>
      </c>
      <c r="N20" s="88">
        <f>J20*M20</f>
        <v>0</v>
      </c>
      <c r="O20" s="3">
        <v>8</v>
      </c>
      <c r="P20" s="92"/>
      <c r="Q20" s="97">
        <v>0.18</v>
      </c>
      <c r="R20" s="88">
        <f>P20*(100%+Q20)</f>
        <v>0</v>
      </c>
      <c r="S20" s="88">
        <f>O20*R20</f>
        <v>0</v>
      </c>
    </row>
    <row r="21" spans="1:19" ht="32.25" customHeight="1">
      <c r="A21" s="218"/>
      <c r="B21" s="218"/>
      <c r="C21" s="48" t="s">
        <v>15</v>
      </c>
      <c r="D21" s="3" t="s">
        <v>14</v>
      </c>
      <c r="E21" s="3">
        <v>10</v>
      </c>
      <c r="F21" s="92"/>
      <c r="G21" s="97">
        <v>0.18</v>
      </c>
      <c r="H21" s="88">
        <f t="shared" ref="H21:H36" si="18">F21*(100%+G21)</f>
        <v>0</v>
      </c>
      <c r="I21" s="88">
        <f t="shared" ref="I21:I36" si="19">E21*H21</f>
        <v>0</v>
      </c>
      <c r="J21" s="3">
        <v>10</v>
      </c>
      <c r="K21" s="92"/>
      <c r="L21" s="97">
        <v>0.18</v>
      </c>
      <c r="M21" s="88">
        <f t="shared" ref="M21:M36" si="20">K21*(100%+L21)</f>
        <v>0</v>
      </c>
      <c r="N21" s="88">
        <f t="shared" ref="N21:N36" si="21">J21*M21</f>
        <v>0</v>
      </c>
      <c r="O21" s="3">
        <v>10</v>
      </c>
      <c r="P21" s="92"/>
      <c r="Q21" s="97">
        <v>0.18</v>
      </c>
      <c r="R21" s="88">
        <f t="shared" ref="R21:R36" si="22">P21*(100%+Q21)</f>
        <v>0</v>
      </c>
      <c r="S21" s="88">
        <f t="shared" ref="S21:S36" si="23">O21*R21</f>
        <v>0</v>
      </c>
    </row>
    <row r="22" spans="1:19" ht="32.25" customHeight="1">
      <c r="A22" s="218"/>
      <c r="B22" s="218"/>
      <c r="C22" s="48" t="s">
        <v>16</v>
      </c>
      <c r="D22" s="3" t="s">
        <v>14</v>
      </c>
      <c r="E22" s="3">
        <v>10</v>
      </c>
      <c r="F22" s="92"/>
      <c r="G22" s="97">
        <v>0.18</v>
      </c>
      <c r="H22" s="88">
        <f t="shared" si="18"/>
        <v>0</v>
      </c>
      <c r="I22" s="88">
        <f t="shared" si="19"/>
        <v>0</v>
      </c>
      <c r="J22" s="3">
        <v>10</v>
      </c>
      <c r="K22" s="92"/>
      <c r="L22" s="97">
        <v>0.18</v>
      </c>
      <c r="M22" s="88">
        <f t="shared" si="20"/>
        <v>0</v>
      </c>
      <c r="N22" s="88">
        <f t="shared" si="21"/>
        <v>0</v>
      </c>
      <c r="O22" s="3">
        <v>10</v>
      </c>
      <c r="P22" s="92"/>
      <c r="Q22" s="97">
        <v>0.18</v>
      </c>
      <c r="R22" s="88">
        <f t="shared" si="22"/>
        <v>0</v>
      </c>
      <c r="S22" s="88">
        <f t="shared" si="23"/>
        <v>0</v>
      </c>
    </row>
    <row r="23" spans="1:19" ht="32.25" customHeight="1">
      <c r="A23" s="218"/>
      <c r="B23" s="218"/>
      <c r="C23" s="48" t="s">
        <v>17</v>
      </c>
      <c r="D23" s="3" t="s">
        <v>14</v>
      </c>
      <c r="E23" s="3">
        <v>8</v>
      </c>
      <c r="F23" s="92"/>
      <c r="G23" s="97">
        <v>0.18</v>
      </c>
      <c r="H23" s="88">
        <f t="shared" si="18"/>
        <v>0</v>
      </c>
      <c r="I23" s="88">
        <f t="shared" si="19"/>
        <v>0</v>
      </c>
      <c r="J23" s="3">
        <v>8</v>
      </c>
      <c r="K23" s="92"/>
      <c r="L23" s="97">
        <v>0.18</v>
      </c>
      <c r="M23" s="88">
        <f t="shared" si="20"/>
        <v>0</v>
      </c>
      <c r="N23" s="88">
        <f t="shared" si="21"/>
        <v>0</v>
      </c>
      <c r="O23" s="3">
        <v>8</v>
      </c>
      <c r="P23" s="92"/>
      <c r="Q23" s="97">
        <v>0.18</v>
      </c>
      <c r="R23" s="88">
        <f t="shared" si="22"/>
        <v>0</v>
      </c>
      <c r="S23" s="88">
        <f t="shared" si="23"/>
        <v>0</v>
      </c>
    </row>
    <row r="24" spans="1:19" ht="32.25" customHeight="1">
      <c r="A24" s="218"/>
      <c r="B24" s="218"/>
      <c r="C24" s="48" t="s">
        <v>123</v>
      </c>
      <c r="D24" s="3" t="s">
        <v>14</v>
      </c>
      <c r="E24" s="3">
        <v>2</v>
      </c>
      <c r="F24" s="92"/>
      <c r="G24" s="97">
        <v>0.18</v>
      </c>
      <c r="H24" s="88">
        <f t="shared" si="18"/>
        <v>0</v>
      </c>
      <c r="I24" s="88">
        <f t="shared" si="19"/>
        <v>0</v>
      </c>
      <c r="J24" s="3">
        <v>2</v>
      </c>
      <c r="K24" s="92"/>
      <c r="L24" s="97">
        <v>0.18</v>
      </c>
      <c r="M24" s="88">
        <f t="shared" si="20"/>
        <v>0</v>
      </c>
      <c r="N24" s="88">
        <f t="shared" si="21"/>
        <v>0</v>
      </c>
      <c r="O24" s="3">
        <v>2</v>
      </c>
      <c r="P24" s="92"/>
      <c r="Q24" s="97">
        <v>0.18</v>
      </c>
      <c r="R24" s="88">
        <f t="shared" si="22"/>
        <v>0</v>
      </c>
      <c r="S24" s="88">
        <f t="shared" si="23"/>
        <v>0</v>
      </c>
    </row>
    <row r="25" spans="1:19" ht="32.25" customHeight="1">
      <c r="A25" s="218"/>
      <c r="B25" s="218"/>
      <c r="C25" s="48" t="s">
        <v>19</v>
      </c>
      <c r="D25" s="3" t="s">
        <v>14</v>
      </c>
      <c r="E25" s="3">
        <v>2</v>
      </c>
      <c r="F25" s="92"/>
      <c r="G25" s="97">
        <v>0.18</v>
      </c>
      <c r="H25" s="88">
        <f t="shared" si="18"/>
        <v>0</v>
      </c>
      <c r="I25" s="88">
        <f t="shared" si="19"/>
        <v>0</v>
      </c>
      <c r="J25" s="3">
        <v>2</v>
      </c>
      <c r="K25" s="92"/>
      <c r="L25" s="97">
        <v>0.18</v>
      </c>
      <c r="M25" s="88">
        <f t="shared" si="20"/>
        <v>0</v>
      </c>
      <c r="N25" s="88">
        <f t="shared" si="21"/>
        <v>0</v>
      </c>
      <c r="O25" s="3">
        <v>2</v>
      </c>
      <c r="P25" s="92"/>
      <c r="Q25" s="97">
        <v>0.18</v>
      </c>
      <c r="R25" s="88">
        <f t="shared" si="22"/>
        <v>0</v>
      </c>
      <c r="S25" s="88">
        <f t="shared" si="23"/>
        <v>0</v>
      </c>
    </row>
    <row r="26" spans="1:19" ht="32.25" customHeight="1">
      <c r="A26" s="218"/>
      <c r="B26" s="218"/>
      <c r="C26" s="48" t="s">
        <v>36</v>
      </c>
      <c r="D26" s="3" t="s">
        <v>14</v>
      </c>
      <c r="E26" s="3">
        <v>2</v>
      </c>
      <c r="F26" s="92"/>
      <c r="G26" s="97">
        <v>0.18</v>
      </c>
      <c r="H26" s="88">
        <f t="shared" si="18"/>
        <v>0</v>
      </c>
      <c r="I26" s="88">
        <f t="shared" si="19"/>
        <v>0</v>
      </c>
      <c r="J26" s="3">
        <v>2</v>
      </c>
      <c r="K26" s="92"/>
      <c r="L26" s="97">
        <v>0.18</v>
      </c>
      <c r="M26" s="88">
        <f t="shared" si="20"/>
        <v>0</v>
      </c>
      <c r="N26" s="88">
        <f t="shared" si="21"/>
        <v>0</v>
      </c>
      <c r="O26" s="3">
        <v>2</v>
      </c>
      <c r="P26" s="92"/>
      <c r="Q26" s="97">
        <v>0.18</v>
      </c>
      <c r="R26" s="88">
        <f t="shared" si="22"/>
        <v>0</v>
      </c>
      <c r="S26" s="88">
        <f t="shared" si="23"/>
        <v>0</v>
      </c>
    </row>
    <row r="27" spans="1:19" ht="32.25" customHeight="1">
      <c r="A27" s="218"/>
      <c r="B27" s="218"/>
      <c r="C27" s="48" t="s">
        <v>20</v>
      </c>
      <c r="D27" s="3" t="s">
        <v>14</v>
      </c>
      <c r="E27" s="3">
        <v>2</v>
      </c>
      <c r="F27" s="92"/>
      <c r="G27" s="97">
        <v>0.18</v>
      </c>
      <c r="H27" s="88">
        <f t="shared" si="18"/>
        <v>0</v>
      </c>
      <c r="I27" s="88">
        <f t="shared" si="19"/>
        <v>0</v>
      </c>
      <c r="J27" s="3">
        <v>2</v>
      </c>
      <c r="K27" s="92"/>
      <c r="L27" s="97">
        <v>0.18</v>
      </c>
      <c r="M27" s="88">
        <f t="shared" si="20"/>
        <v>0</v>
      </c>
      <c r="N27" s="88">
        <f t="shared" si="21"/>
        <v>0</v>
      </c>
      <c r="O27" s="3">
        <v>2</v>
      </c>
      <c r="P27" s="92"/>
      <c r="Q27" s="97">
        <v>0.18</v>
      </c>
      <c r="R27" s="88">
        <f t="shared" si="22"/>
        <v>0</v>
      </c>
      <c r="S27" s="88">
        <f t="shared" si="23"/>
        <v>0</v>
      </c>
    </row>
    <row r="28" spans="1:19" ht="32.25" customHeight="1">
      <c r="A28" s="218"/>
      <c r="B28" s="218"/>
      <c r="C28" s="48" t="s">
        <v>21</v>
      </c>
      <c r="D28" s="3" t="s">
        <v>22</v>
      </c>
      <c r="E28" s="3">
        <v>40</v>
      </c>
      <c r="F28" s="92"/>
      <c r="G28" s="97">
        <v>0.18</v>
      </c>
      <c r="H28" s="88">
        <f t="shared" si="18"/>
        <v>0</v>
      </c>
      <c r="I28" s="88">
        <f t="shared" si="19"/>
        <v>0</v>
      </c>
      <c r="J28" s="3">
        <v>40</v>
      </c>
      <c r="K28" s="92"/>
      <c r="L28" s="97">
        <v>0.18</v>
      </c>
      <c r="M28" s="88">
        <f t="shared" si="20"/>
        <v>0</v>
      </c>
      <c r="N28" s="88">
        <f t="shared" si="21"/>
        <v>0</v>
      </c>
      <c r="O28" s="3">
        <v>40</v>
      </c>
      <c r="P28" s="92"/>
      <c r="Q28" s="97">
        <v>0.18</v>
      </c>
      <c r="R28" s="88">
        <f t="shared" si="22"/>
        <v>0</v>
      </c>
      <c r="S28" s="88">
        <f t="shared" si="23"/>
        <v>0</v>
      </c>
    </row>
    <row r="29" spans="1:19" ht="32.25" customHeight="1">
      <c r="A29" s="218"/>
      <c r="B29" s="218"/>
      <c r="C29" s="48" t="s">
        <v>48</v>
      </c>
      <c r="D29" s="3" t="s">
        <v>49</v>
      </c>
      <c r="E29" s="3">
        <v>1</v>
      </c>
      <c r="F29" s="92"/>
      <c r="G29" s="97">
        <v>0.18</v>
      </c>
      <c r="H29" s="88">
        <f t="shared" si="18"/>
        <v>0</v>
      </c>
      <c r="I29" s="88">
        <f t="shared" si="19"/>
        <v>0</v>
      </c>
      <c r="J29" s="3">
        <v>1</v>
      </c>
      <c r="K29" s="92"/>
      <c r="L29" s="97">
        <v>0.18</v>
      </c>
      <c r="M29" s="88">
        <f t="shared" si="20"/>
        <v>0</v>
      </c>
      <c r="N29" s="88">
        <f t="shared" si="21"/>
        <v>0</v>
      </c>
      <c r="O29" s="3">
        <v>1</v>
      </c>
      <c r="P29" s="92"/>
      <c r="Q29" s="97">
        <v>0.18</v>
      </c>
      <c r="R29" s="88">
        <f t="shared" si="22"/>
        <v>0</v>
      </c>
      <c r="S29" s="88">
        <f t="shared" si="23"/>
        <v>0</v>
      </c>
    </row>
    <row r="30" spans="1:19" ht="32.25" customHeight="1">
      <c r="A30" s="218"/>
      <c r="B30" s="218"/>
      <c r="C30" s="48" t="s">
        <v>124</v>
      </c>
      <c r="D30" s="3" t="s">
        <v>50</v>
      </c>
      <c r="E30" s="3">
        <v>20</v>
      </c>
      <c r="F30" s="92"/>
      <c r="G30" s="97">
        <v>0.18</v>
      </c>
      <c r="H30" s="88">
        <f t="shared" si="18"/>
        <v>0</v>
      </c>
      <c r="I30" s="88">
        <f t="shared" si="19"/>
        <v>0</v>
      </c>
      <c r="J30" s="3">
        <v>20</v>
      </c>
      <c r="K30" s="92"/>
      <c r="L30" s="97">
        <v>0.18</v>
      </c>
      <c r="M30" s="88">
        <f t="shared" si="20"/>
        <v>0</v>
      </c>
      <c r="N30" s="88">
        <f t="shared" si="21"/>
        <v>0</v>
      </c>
      <c r="O30" s="3">
        <v>20</v>
      </c>
      <c r="P30" s="92"/>
      <c r="Q30" s="97">
        <v>0.18</v>
      </c>
      <c r="R30" s="88">
        <f t="shared" si="22"/>
        <v>0</v>
      </c>
      <c r="S30" s="88">
        <f t="shared" si="23"/>
        <v>0</v>
      </c>
    </row>
    <row r="31" spans="1:19" ht="32.25" customHeight="1">
      <c r="A31" s="218"/>
      <c r="B31" s="218"/>
      <c r="C31" s="48" t="s">
        <v>52</v>
      </c>
      <c r="D31" s="3" t="s">
        <v>14</v>
      </c>
      <c r="E31" s="137">
        <v>1</v>
      </c>
      <c r="F31" s="92"/>
      <c r="G31" s="97">
        <v>0.18</v>
      </c>
      <c r="H31" s="88">
        <f t="shared" si="18"/>
        <v>0</v>
      </c>
      <c r="I31" s="88">
        <f t="shared" si="19"/>
        <v>0</v>
      </c>
      <c r="J31" s="137">
        <v>1</v>
      </c>
      <c r="K31" s="92"/>
      <c r="L31" s="97">
        <v>0.18</v>
      </c>
      <c r="M31" s="88">
        <f t="shared" si="20"/>
        <v>0</v>
      </c>
      <c r="N31" s="88">
        <f t="shared" si="21"/>
        <v>0</v>
      </c>
      <c r="O31" s="137">
        <v>1</v>
      </c>
      <c r="P31" s="92"/>
      <c r="Q31" s="97">
        <v>0.18</v>
      </c>
      <c r="R31" s="88">
        <f t="shared" si="22"/>
        <v>0</v>
      </c>
      <c r="S31" s="88">
        <f t="shared" si="23"/>
        <v>0</v>
      </c>
    </row>
    <row r="32" spans="1:19" ht="32.25" customHeight="1">
      <c r="A32" s="218"/>
      <c r="B32" s="218"/>
      <c r="C32" s="48" t="s">
        <v>161</v>
      </c>
      <c r="D32" s="3" t="s">
        <v>159</v>
      </c>
      <c r="E32" s="3">
        <v>8</v>
      </c>
      <c r="F32" s="92"/>
      <c r="G32" s="97">
        <v>0.18</v>
      </c>
      <c r="H32" s="88">
        <f t="shared" si="18"/>
        <v>0</v>
      </c>
      <c r="I32" s="88">
        <f t="shared" si="19"/>
        <v>0</v>
      </c>
      <c r="J32" s="74">
        <v>8</v>
      </c>
      <c r="K32" s="92"/>
      <c r="L32" s="97">
        <v>0.18</v>
      </c>
      <c r="M32" s="88">
        <f t="shared" si="20"/>
        <v>0</v>
      </c>
      <c r="N32" s="88">
        <f t="shared" si="21"/>
        <v>0</v>
      </c>
      <c r="O32" s="74">
        <v>8</v>
      </c>
      <c r="P32" s="92"/>
      <c r="Q32" s="97">
        <v>0.18</v>
      </c>
      <c r="R32" s="88">
        <f t="shared" si="22"/>
        <v>0</v>
      </c>
      <c r="S32" s="88">
        <f t="shared" si="23"/>
        <v>0</v>
      </c>
    </row>
    <row r="33" spans="1:19" ht="32.25" customHeight="1">
      <c r="A33" s="218"/>
      <c r="B33" s="218"/>
      <c r="C33" s="48" t="s">
        <v>162</v>
      </c>
      <c r="D33" s="3" t="s">
        <v>8</v>
      </c>
      <c r="E33" s="3">
        <v>20</v>
      </c>
      <c r="F33" s="92"/>
      <c r="G33" s="97">
        <v>0.18</v>
      </c>
      <c r="H33" s="88">
        <f t="shared" si="18"/>
        <v>0</v>
      </c>
      <c r="I33" s="88">
        <f t="shared" si="19"/>
        <v>0</v>
      </c>
      <c r="J33" s="74">
        <v>20</v>
      </c>
      <c r="K33" s="92"/>
      <c r="L33" s="97">
        <v>0.18</v>
      </c>
      <c r="M33" s="88">
        <f t="shared" si="20"/>
        <v>0</v>
      </c>
      <c r="N33" s="88">
        <f t="shared" si="21"/>
        <v>0</v>
      </c>
      <c r="O33" s="74">
        <v>20</v>
      </c>
      <c r="P33" s="92"/>
      <c r="Q33" s="97">
        <v>0.18</v>
      </c>
      <c r="R33" s="88">
        <f t="shared" si="22"/>
        <v>0</v>
      </c>
      <c r="S33" s="88">
        <f t="shared" si="23"/>
        <v>0</v>
      </c>
    </row>
    <row r="34" spans="1:19" ht="30" customHeight="1">
      <c r="A34" s="218"/>
      <c r="B34" s="218"/>
      <c r="C34" s="42" t="s">
        <v>25</v>
      </c>
      <c r="D34" s="32" t="s">
        <v>42</v>
      </c>
      <c r="E34" s="94">
        <v>1</v>
      </c>
      <c r="F34" s="130"/>
      <c r="G34" s="121">
        <v>0.18</v>
      </c>
      <c r="H34" s="129">
        <f t="shared" si="18"/>
        <v>0</v>
      </c>
      <c r="I34" s="129">
        <f t="shared" si="19"/>
        <v>0</v>
      </c>
      <c r="J34" s="94">
        <v>1</v>
      </c>
      <c r="K34" s="130"/>
      <c r="L34" s="121">
        <v>0.18</v>
      </c>
      <c r="M34" s="129">
        <f t="shared" si="20"/>
        <v>0</v>
      </c>
      <c r="N34" s="129">
        <f t="shared" si="21"/>
        <v>0</v>
      </c>
      <c r="O34" s="94">
        <v>1</v>
      </c>
      <c r="P34" s="130"/>
      <c r="Q34" s="97">
        <v>0.18</v>
      </c>
      <c r="R34" s="88">
        <f t="shared" si="22"/>
        <v>0</v>
      </c>
      <c r="S34" s="88">
        <f t="shared" si="23"/>
        <v>0</v>
      </c>
    </row>
    <row r="35" spans="1:19" ht="30" customHeight="1">
      <c r="A35" s="218"/>
      <c r="B35" s="218"/>
      <c r="C35" s="42" t="s">
        <v>27</v>
      </c>
      <c r="D35" s="32" t="s">
        <v>42</v>
      </c>
      <c r="E35" s="94">
        <v>1</v>
      </c>
      <c r="F35" s="130"/>
      <c r="G35" s="121">
        <v>0.18</v>
      </c>
      <c r="H35" s="129">
        <f t="shared" si="18"/>
        <v>0</v>
      </c>
      <c r="I35" s="129">
        <f t="shared" si="19"/>
        <v>0</v>
      </c>
      <c r="J35" s="94">
        <v>1</v>
      </c>
      <c r="K35" s="130"/>
      <c r="L35" s="121">
        <v>0.18</v>
      </c>
      <c r="M35" s="129">
        <f t="shared" si="20"/>
        <v>0</v>
      </c>
      <c r="N35" s="129">
        <f t="shared" si="21"/>
        <v>0</v>
      </c>
      <c r="O35" s="94">
        <v>1</v>
      </c>
      <c r="P35" s="130"/>
      <c r="Q35" s="97">
        <v>0.18</v>
      </c>
      <c r="R35" s="88">
        <f t="shared" si="22"/>
        <v>0</v>
      </c>
      <c r="S35" s="88">
        <f t="shared" si="23"/>
        <v>0</v>
      </c>
    </row>
    <row r="36" spans="1:19" ht="30" customHeight="1">
      <c r="A36" s="218"/>
      <c r="B36" s="218"/>
      <c r="C36" s="42" t="s">
        <v>28</v>
      </c>
      <c r="D36" s="32" t="s">
        <v>42</v>
      </c>
      <c r="E36" s="94">
        <v>1</v>
      </c>
      <c r="F36" s="130"/>
      <c r="G36" s="121">
        <v>0.18</v>
      </c>
      <c r="H36" s="129">
        <f t="shared" si="18"/>
        <v>0</v>
      </c>
      <c r="I36" s="129">
        <f t="shared" si="19"/>
        <v>0</v>
      </c>
      <c r="J36" s="94">
        <v>1</v>
      </c>
      <c r="K36" s="130"/>
      <c r="L36" s="121">
        <v>0.18</v>
      </c>
      <c r="M36" s="129">
        <f t="shared" si="20"/>
        <v>0</v>
      </c>
      <c r="N36" s="129">
        <f t="shared" si="21"/>
        <v>0</v>
      </c>
      <c r="O36" s="94">
        <v>1</v>
      </c>
      <c r="P36" s="130"/>
      <c r="Q36" s="97">
        <v>0.18</v>
      </c>
      <c r="R36" s="88">
        <f t="shared" si="22"/>
        <v>0</v>
      </c>
      <c r="S36" s="88">
        <f t="shared" si="23"/>
        <v>0</v>
      </c>
    </row>
    <row r="37" spans="1:19" ht="32.25" customHeight="1">
      <c r="A37" s="218"/>
      <c r="B37" s="218"/>
      <c r="C37" s="48" t="s">
        <v>18</v>
      </c>
      <c r="D37" s="3" t="s">
        <v>14</v>
      </c>
      <c r="E37" s="3">
        <v>10</v>
      </c>
      <c r="F37" s="92"/>
      <c r="G37" s="97">
        <v>0.05</v>
      </c>
      <c r="H37" s="88">
        <f t="shared" ref="H37:H43" si="24">F37*(100%+G37)</f>
        <v>0</v>
      </c>
      <c r="I37" s="88">
        <f t="shared" ref="I37:I43" si="25">E37*H37</f>
        <v>0</v>
      </c>
      <c r="J37" s="3">
        <v>10</v>
      </c>
      <c r="K37" s="92"/>
      <c r="L37" s="97">
        <v>0.05</v>
      </c>
      <c r="M37" s="88">
        <f t="shared" ref="M37:M43" si="26">K37*(100%+L37)</f>
        <v>0</v>
      </c>
      <c r="N37" s="88">
        <f t="shared" ref="N37:N43" si="27">J37*M37</f>
        <v>0</v>
      </c>
      <c r="O37" s="3">
        <v>10</v>
      </c>
      <c r="P37" s="92"/>
      <c r="Q37" s="97">
        <v>0.05</v>
      </c>
      <c r="R37" s="88">
        <f t="shared" ref="R37:R43" si="28">P37*(100%+Q37)</f>
        <v>0</v>
      </c>
      <c r="S37" s="88">
        <f t="shared" ref="S37:S43" si="29">O37*R37</f>
        <v>0</v>
      </c>
    </row>
    <row r="38" spans="1:19" ht="32.25" customHeight="1">
      <c r="A38" s="218"/>
      <c r="B38" s="218"/>
      <c r="C38" s="48" t="s">
        <v>167</v>
      </c>
      <c r="D38" s="3" t="s">
        <v>4</v>
      </c>
      <c r="E38" s="3">
        <v>3</v>
      </c>
      <c r="F38" s="92"/>
      <c r="G38" s="97">
        <v>0.05</v>
      </c>
      <c r="H38" s="88">
        <f t="shared" si="24"/>
        <v>0</v>
      </c>
      <c r="I38" s="88">
        <f t="shared" si="25"/>
        <v>0</v>
      </c>
      <c r="J38" s="3">
        <v>3</v>
      </c>
      <c r="K38" s="92"/>
      <c r="L38" s="97">
        <v>0.05</v>
      </c>
      <c r="M38" s="88">
        <f t="shared" si="26"/>
        <v>0</v>
      </c>
      <c r="N38" s="88">
        <f t="shared" si="27"/>
        <v>0</v>
      </c>
      <c r="O38" s="3">
        <v>3</v>
      </c>
      <c r="P38" s="92"/>
      <c r="Q38" s="97">
        <v>0.05</v>
      </c>
      <c r="R38" s="88">
        <f t="shared" si="28"/>
        <v>0</v>
      </c>
      <c r="S38" s="88">
        <f t="shared" si="29"/>
        <v>0</v>
      </c>
    </row>
    <row r="39" spans="1:19" ht="32.25" customHeight="1">
      <c r="A39" s="218"/>
      <c r="B39" s="218"/>
      <c r="C39" s="48" t="s">
        <v>69</v>
      </c>
      <c r="D39" s="3" t="s">
        <v>4</v>
      </c>
      <c r="E39" s="3">
        <v>3</v>
      </c>
      <c r="F39" s="92"/>
      <c r="G39" s="97">
        <v>0.05</v>
      </c>
      <c r="H39" s="88">
        <f t="shared" si="24"/>
        <v>0</v>
      </c>
      <c r="I39" s="88">
        <f t="shared" si="25"/>
        <v>0</v>
      </c>
      <c r="J39" s="3">
        <v>3</v>
      </c>
      <c r="K39" s="92"/>
      <c r="L39" s="97">
        <v>0.05</v>
      </c>
      <c r="M39" s="88">
        <f t="shared" si="26"/>
        <v>0</v>
      </c>
      <c r="N39" s="88">
        <f t="shared" si="27"/>
        <v>0</v>
      </c>
      <c r="O39" s="3">
        <v>3</v>
      </c>
      <c r="P39" s="92"/>
      <c r="Q39" s="97">
        <v>0.05</v>
      </c>
      <c r="R39" s="88">
        <f t="shared" si="28"/>
        <v>0</v>
      </c>
      <c r="S39" s="88">
        <f t="shared" si="29"/>
        <v>0</v>
      </c>
    </row>
    <row r="40" spans="1:19" ht="32.25" customHeight="1">
      <c r="A40" s="218"/>
      <c r="B40" s="218"/>
      <c r="C40" s="48" t="s">
        <v>71</v>
      </c>
      <c r="D40" s="3" t="s">
        <v>4</v>
      </c>
      <c r="E40" s="3">
        <v>3</v>
      </c>
      <c r="F40" s="92"/>
      <c r="G40" s="97">
        <v>0.05</v>
      </c>
      <c r="H40" s="88">
        <f t="shared" si="24"/>
        <v>0</v>
      </c>
      <c r="I40" s="88">
        <f t="shared" si="25"/>
        <v>0</v>
      </c>
      <c r="J40" s="3">
        <v>3</v>
      </c>
      <c r="K40" s="92"/>
      <c r="L40" s="97">
        <v>0.05</v>
      </c>
      <c r="M40" s="88">
        <f t="shared" si="26"/>
        <v>0</v>
      </c>
      <c r="N40" s="88">
        <f t="shared" si="27"/>
        <v>0</v>
      </c>
      <c r="O40" s="3">
        <v>3</v>
      </c>
      <c r="P40" s="92"/>
      <c r="Q40" s="97">
        <v>0.05</v>
      </c>
      <c r="R40" s="88">
        <f t="shared" si="28"/>
        <v>0</v>
      </c>
      <c r="S40" s="88">
        <f t="shared" si="29"/>
        <v>0</v>
      </c>
    </row>
    <row r="41" spans="1:19" ht="32.25" customHeight="1">
      <c r="A41" s="218"/>
      <c r="B41" s="218"/>
      <c r="C41" s="48" t="s">
        <v>72</v>
      </c>
      <c r="D41" s="3" t="s">
        <v>4</v>
      </c>
      <c r="E41" s="3">
        <v>3</v>
      </c>
      <c r="F41" s="92"/>
      <c r="G41" s="97">
        <v>0.05</v>
      </c>
      <c r="H41" s="88">
        <f t="shared" si="24"/>
        <v>0</v>
      </c>
      <c r="I41" s="88">
        <f t="shared" si="25"/>
        <v>0</v>
      </c>
      <c r="J41" s="3">
        <v>3</v>
      </c>
      <c r="K41" s="92"/>
      <c r="L41" s="97">
        <v>0.05</v>
      </c>
      <c r="M41" s="88">
        <f t="shared" si="26"/>
        <v>0</v>
      </c>
      <c r="N41" s="88">
        <f t="shared" si="27"/>
        <v>0</v>
      </c>
      <c r="O41" s="3">
        <v>3</v>
      </c>
      <c r="P41" s="92"/>
      <c r="Q41" s="97">
        <v>0.05</v>
      </c>
      <c r="R41" s="88">
        <f t="shared" si="28"/>
        <v>0</v>
      </c>
      <c r="S41" s="88">
        <f t="shared" si="29"/>
        <v>0</v>
      </c>
    </row>
    <row r="42" spans="1:19" ht="32.25" customHeight="1">
      <c r="A42" s="218"/>
      <c r="B42" s="218"/>
      <c r="C42" s="48" t="s">
        <v>244</v>
      </c>
      <c r="D42" s="3" t="s">
        <v>4</v>
      </c>
      <c r="E42" s="3">
        <v>3</v>
      </c>
      <c r="F42" s="92"/>
      <c r="G42" s="97">
        <v>0.05</v>
      </c>
      <c r="H42" s="88">
        <f t="shared" si="24"/>
        <v>0</v>
      </c>
      <c r="I42" s="88">
        <f t="shared" si="25"/>
        <v>0</v>
      </c>
      <c r="J42" s="3">
        <v>3</v>
      </c>
      <c r="K42" s="92"/>
      <c r="L42" s="97">
        <v>0.05</v>
      </c>
      <c r="M42" s="88">
        <f t="shared" si="26"/>
        <v>0</v>
      </c>
      <c r="N42" s="88">
        <f t="shared" si="27"/>
        <v>0</v>
      </c>
      <c r="O42" s="3">
        <v>3</v>
      </c>
      <c r="P42" s="92"/>
      <c r="Q42" s="97">
        <v>0.05</v>
      </c>
      <c r="R42" s="88">
        <f t="shared" si="28"/>
        <v>0</v>
      </c>
      <c r="S42" s="88">
        <f t="shared" si="29"/>
        <v>0</v>
      </c>
    </row>
    <row r="43" spans="1:19" ht="32.25" customHeight="1">
      <c r="A43" s="218"/>
      <c r="B43" s="218"/>
      <c r="C43" s="48" t="s">
        <v>23</v>
      </c>
      <c r="D43" s="3" t="s">
        <v>22</v>
      </c>
      <c r="E43" s="3">
        <v>600</v>
      </c>
      <c r="F43" s="92"/>
      <c r="G43" s="97">
        <v>0.05</v>
      </c>
      <c r="H43" s="88">
        <f t="shared" si="24"/>
        <v>0</v>
      </c>
      <c r="I43" s="88">
        <f t="shared" si="25"/>
        <v>0</v>
      </c>
      <c r="J43" s="3">
        <v>600</v>
      </c>
      <c r="K43" s="92"/>
      <c r="L43" s="97">
        <v>0.05</v>
      </c>
      <c r="M43" s="88">
        <f t="shared" si="26"/>
        <v>0</v>
      </c>
      <c r="N43" s="88">
        <f t="shared" si="27"/>
        <v>0</v>
      </c>
      <c r="O43" s="3">
        <v>600</v>
      </c>
      <c r="P43" s="92"/>
      <c r="Q43" s="97">
        <v>0.05</v>
      </c>
      <c r="R43" s="88">
        <f t="shared" si="28"/>
        <v>0</v>
      </c>
      <c r="S43" s="88">
        <f t="shared" si="29"/>
        <v>0</v>
      </c>
    </row>
    <row r="44" spans="1:19" ht="32.25" customHeight="1">
      <c r="A44" s="218"/>
      <c r="B44" s="220"/>
      <c r="C44" s="58" t="s">
        <v>65</v>
      </c>
      <c r="D44" s="59"/>
      <c r="E44" s="232">
        <f>SUM(I9:I43)</f>
        <v>0</v>
      </c>
      <c r="F44" s="201"/>
      <c r="G44" s="201"/>
      <c r="H44" s="201"/>
      <c r="I44" s="202"/>
      <c r="J44" s="200">
        <f>SUM(N9:N43)</f>
        <v>0</v>
      </c>
      <c r="K44" s="201"/>
      <c r="L44" s="201"/>
      <c r="M44" s="201"/>
      <c r="N44" s="202"/>
      <c r="O44" s="200">
        <f>SUM(S9:S43)</f>
        <v>0</v>
      </c>
      <c r="P44" s="201"/>
      <c r="Q44" s="201"/>
      <c r="R44" s="201"/>
      <c r="S44" s="202"/>
    </row>
    <row r="45" spans="1:19" s="7" customFormat="1" ht="30">
      <c r="A45" s="2" t="s">
        <v>1</v>
      </c>
      <c r="B45" s="2" t="s">
        <v>128</v>
      </c>
      <c r="C45" s="10" t="s">
        <v>53</v>
      </c>
      <c r="D45" s="59"/>
      <c r="E45" s="51" t="s">
        <v>33</v>
      </c>
      <c r="F45" s="52" t="s">
        <v>44</v>
      </c>
      <c r="G45" s="78" t="s">
        <v>45</v>
      </c>
      <c r="H45" s="78" t="s">
        <v>46</v>
      </c>
      <c r="I45" s="78" t="s">
        <v>47</v>
      </c>
      <c r="J45" s="67" t="s">
        <v>33</v>
      </c>
      <c r="K45" s="68" t="s">
        <v>44</v>
      </c>
      <c r="L45" s="77" t="s">
        <v>45</v>
      </c>
      <c r="M45" s="77" t="s">
        <v>46</v>
      </c>
      <c r="N45" s="77" t="s">
        <v>47</v>
      </c>
      <c r="O45" s="70" t="s">
        <v>33</v>
      </c>
      <c r="P45" s="71" t="s">
        <v>44</v>
      </c>
      <c r="Q45" s="79" t="s">
        <v>45</v>
      </c>
      <c r="R45" s="79" t="s">
        <v>46</v>
      </c>
      <c r="S45" s="79" t="s">
        <v>47</v>
      </c>
    </row>
    <row r="46" spans="1:19" s="7" customFormat="1" ht="15">
      <c r="A46" s="215">
        <v>1</v>
      </c>
      <c r="B46" s="219" t="s">
        <v>148</v>
      </c>
      <c r="C46" s="35" t="s">
        <v>3</v>
      </c>
      <c r="D46" s="9" t="s">
        <v>4</v>
      </c>
      <c r="E46" s="117">
        <v>12</v>
      </c>
      <c r="F46" s="105"/>
      <c r="G46" s="97">
        <v>0.18</v>
      </c>
      <c r="H46" s="105">
        <f>F46*(100%+G46)</f>
        <v>0</v>
      </c>
      <c r="I46" s="105">
        <f>E46*H46</f>
        <v>0</v>
      </c>
      <c r="J46" s="117">
        <v>12</v>
      </c>
      <c r="K46" s="105"/>
      <c r="L46" s="97">
        <v>0.18</v>
      </c>
      <c r="M46" s="105">
        <f>K46*(100%+L46)</f>
        <v>0</v>
      </c>
      <c r="N46" s="105">
        <f>J46*M46</f>
        <v>0</v>
      </c>
      <c r="O46" s="117">
        <v>12</v>
      </c>
      <c r="P46" s="105"/>
      <c r="Q46" s="97">
        <v>0.18</v>
      </c>
      <c r="R46" s="105">
        <f>P46*(100%+Q46)</f>
        <v>0</v>
      </c>
      <c r="S46" s="105">
        <f>O46*R46</f>
        <v>0</v>
      </c>
    </row>
    <row r="47" spans="1:19" s="7" customFormat="1" ht="15">
      <c r="A47" s="215"/>
      <c r="B47" s="218"/>
      <c r="C47" s="35" t="s">
        <v>5</v>
      </c>
      <c r="D47" s="9" t="s">
        <v>4</v>
      </c>
      <c r="E47" s="117">
        <v>12</v>
      </c>
      <c r="F47" s="105"/>
      <c r="G47" s="97">
        <v>0.18</v>
      </c>
      <c r="H47" s="105">
        <f t="shared" ref="H47:H49" si="30">F47*(100%+G47)</f>
        <v>0</v>
      </c>
      <c r="I47" s="105">
        <f t="shared" ref="I47:I49" si="31">E47*H47</f>
        <v>0</v>
      </c>
      <c r="J47" s="117">
        <v>12</v>
      </c>
      <c r="K47" s="105"/>
      <c r="L47" s="97">
        <v>0.18</v>
      </c>
      <c r="M47" s="105">
        <f t="shared" ref="M47:M49" si="32">K47*(100%+L47)</f>
        <v>0</v>
      </c>
      <c r="N47" s="105">
        <f t="shared" ref="N47:N49" si="33">J47*M47</f>
        <v>0</v>
      </c>
      <c r="O47" s="117">
        <v>12</v>
      </c>
      <c r="P47" s="105"/>
      <c r="Q47" s="97">
        <v>0.18</v>
      </c>
      <c r="R47" s="105">
        <f t="shared" ref="R47:R49" si="34">P47*(100%+Q47)</f>
        <v>0</v>
      </c>
      <c r="S47" s="105">
        <f t="shared" ref="S47:S49" si="35">O47*R47</f>
        <v>0</v>
      </c>
    </row>
    <row r="48" spans="1:19" s="7" customFormat="1" ht="15">
      <c r="A48" s="215"/>
      <c r="B48" s="218"/>
      <c r="C48" s="35" t="s">
        <v>70</v>
      </c>
      <c r="D48" s="13" t="s">
        <v>4</v>
      </c>
      <c r="E48" s="117">
        <v>36</v>
      </c>
      <c r="F48" s="105"/>
      <c r="G48" s="97">
        <v>0.05</v>
      </c>
      <c r="H48" s="105">
        <f t="shared" si="30"/>
        <v>0</v>
      </c>
      <c r="I48" s="105">
        <f t="shared" si="31"/>
        <v>0</v>
      </c>
      <c r="J48" s="117">
        <v>36</v>
      </c>
      <c r="K48" s="105"/>
      <c r="L48" s="97">
        <v>0.05</v>
      </c>
      <c r="M48" s="105">
        <f t="shared" si="32"/>
        <v>0</v>
      </c>
      <c r="N48" s="105">
        <f t="shared" si="33"/>
        <v>0</v>
      </c>
      <c r="O48" s="117">
        <v>36</v>
      </c>
      <c r="P48" s="105"/>
      <c r="Q48" s="97">
        <v>0.05</v>
      </c>
      <c r="R48" s="105">
        <f t="shared" si="34"/>
        <v>0</v>
      </c>
      <c r="S48" s="105">
        <f t="shared" si="35"/>
        <v>0</v>
      </c>
    </row>
    <row r="49" spans="1:19" s="7" customFormat="1" ht="15">
      <c r="A49" s="215"/>
      <c r="B49" s="218"/>
      <c r="C49" s="35" t="s">
        <v>238</v>
      </c>
      <c r="D49" s="15" t="s">
        <v>4</v>
      </c>
      <c r="E49" s="72">
        <v>1</v>
      </c>
      <c r="F49" s="105"/>
      <c r="G49" s="97">
        <v>0.05</v>
      </c>
      <c r="H49" s="105">
        <f t="shared" si="30"/>
        <v>0</v>
      </c>
      <c r="I49" s="105">
        <f t="shared" si="31"/>
        <v>0</v>
      </c>
      <c r="J49" s="72">
        <v>1</v>
      </c>
      <c r="K49" s="105"/>
      <c r="L49" s="97">
        <v>0.05</v>
      </c>
      <c r="M49" s="105">
        <f t="shared" si="32"/>
        <v>0</v>
      </c>
      <c r="N49" s="105">
        <f t="shared" si="33"/>
        <v>0</v>
      </c>
      <c r="O49" s="72">
        <v>1</v>
      </c>
      <c r="P49" s="105"/>
      <c r="Q49" s="97">
        <v>0.05</v>
      </c>
      <c r="R49" s="105">
        <f t="shared" si="34"/>
        <v>0</v>
      </c>
      <c r="S49" s="105">
        <f t="shared" si="35"/>
        <v>0</v>
      </c>
    </row>
    <row r="50" spans="1:19" s="7" customFormat="1" ht="15">
      <c r="A50" s="215"/>
      <c r="B50" s="218"/>
      <c r="C50" s="58" t="s">
        <v>63</v>
      </c>
      <c r="D50" s="57"/>
      <c r="E50" s="197">
        <f>SUM(I46:I49)</f>
        <v>0</v>
      </c>
      <c r="F50" s="198"/>
      <c r="G50" s="198"/>
      <c r="H50" s="198"/>
      <c r="I50" s="199"/>
      <c r="J50" s="197">
        <f>SUM(N46:N49)</f>
        <v>0</v>
      </c>
      <c r="K50" s="198"/>
      <c r="L50" s="198"/>
      <c r="M50" s="198"/>
      <c r="N50" s="199"/>
      <c r="O50" s="197">
        <f>SUM(S46:S49)</f>
        <v>0</v>
      </c>
      <c r="P50" s="198"/>
      <c r="Q50" s="198"/>
      <c r="R50" s="198"/>
      <c r="S50" s="199"/>
    </row>
    <row r="51" spans="1:19" ht="32.25" customHeight="1">
      <c r="A51" s="218">
        <v>2</v>
      </c>
      <c r="B51" s="218"/>
      <c r="C51" s="48" t="s">
        <v>6</v>
      </c>
      <c r="D51" s="3"/>
      <c r="E51" s="3"/>
      <c r="F51" s="92"/>
      <c r="G51" s="110"/>
      <c r="H51" s="89"/>
      <c r="I51" s="89"/>
      <c r="J51" s="3"/>
      <c r="K51" s="92"/>
      <c r="L51" s="110"/>
      <c r="M51" s="89"/>
      <c r="N51" s="89"/>
      <c r="O51" s="3"/>
      <c r="P51" s="92"/>
      <c r="Q51" s="110"/>
      <c r="R51" s="89"/>
      <c r="S51" s="89"/>
    </row>
    <row r="52" spans="1:19" ht="32.25" customHeight="1">
      <c r="A52" s="218"/>
      <c r="B52" s="218"/>
      <c r="C52" s="48" t="s">
        <v>7</v>
      </c>
      <c r="D52" s="3" t="s">
        <v>8</v>
      </c>
      <c r="E52" s="3">
        <v>8</v>
      </c>
      <c r="F52" s="92"/>
      <c r="G52" s="97">
        <v>0.18</v>
      </c>
      <c r="H52" s="88">
        <f t="shared" ref="H52:H54" si="36">F52*(100%+G52)</f>
        <v>0</v>
      </c>
      <c r="I52" s="88">
        <f t="shared" ref="I52:I54" si="37">E52*H52</f>
        <v>0</v>
      </c>
      <c r="J52" s="3">
        <v>8</v>
      </c>
      <c r="K52" s="92"/>
      <c r="L52" s="97">
        <v>0.18</v>
      </c>
      <c r="M52" s="88">
        <f t="shared" ref="M52:M54" si="38">K52*(100%+L52)</f>
        <v>0</v>
      </c>
      <c r="N52" s="88">
        <f t="shared" ref="N52:N54" si="39">J52*M52</f>
        <v>0</v>
      </c>
      <c r="O52" s="3">
        <v>8</v>
      </c>
      <c r="P52" s="92"/>
      <c r="Q52" s="97">
        <v>0.18</v>
      </c>
      <c r="R52" s="88">
        <f t="shared" ref="R52:R54" si="40">P52*(100%+Q52)</f>
        <v>0</v>
      </c>
      <c r="S52" s="88">
        <f t="shared" ref="S52:S54" si="41">O52*R52</f>
        <v>0</v>
      </c>
    </row>
    <row r="53" spans="1:19" ht="32.25" customHeight="1">
      <c r="A53" s="218"/>
      <c r="B53" s="218"/>
      <c r="C53" s="48" t="s">
        <v>9</v>
      </c>
      <c r="D53" s="3" t="s">
        <v>8</v>
      </c>
      <c r="E53" s="3">
        <v>7</v>
      </c>
      <c r="F53" s="92"/>
      <c r="G53" s="97">
        <v>0.18</v>
      </c>
      <c r="H53" s="88">
        <f t="shared" si="36"/>
        <v>0</v>
      </c>
      <c r="I53" s="88">
        <f t="shared" si="37"/>
        <v>0</v>
      </c>
      <c r="J53" s="3">
        <v>7</v>
      </c>
      <c r="K53" s="92"/>
      <c r="L53" s="97">
        <v>0.18</v>
      </c>
      <c r="M53" s="88">
        <f t="shared" si="38"/>
        <v>0</v>
      </c>
      <c r="N53" s="88">
        <f t="shared" si="39"/>
        <v>0</v>
      </c>
      <c r="O53" s="3">
        <v>7</v>
      </c>
      <c r="P53" s="92"/>
      <c r="Q53" s="97">
        <v>0.18</v>
      </c>
      <c r="R53" s="88">
        <f t="shared" si="40"/>
        <v>0</v>
      </c>
      <c r="S53" s="88">
        <f t="shared" si="41"/>
        <v>0</v>
      </c>
    </row>
    <row r="54" spans="1:19" ht="32.25" customHeight="1">
      <c r="A54" s="218"/>
      <c r="B54" s="218"/>
      <c r="C54" s="48" t="s">
        <v>35</v>
      </c>
      <c r="D54" s="3" t="s">
        <v>8</v>
      </c>
      <c r="E54" s="3">
        <v>15</v>
      </c>
      <c r="F54" s="92"/>
      <c r="G54" s="97">
        <v>0.18</v>
      </c>
      <c r="H54" s="88">
        <f t="shared" si="36"/>
        <v>0</v>
      </c>
      <c r="I54" s="88">
        <f t="shared" si="37"/>
        <v>0</v>
      </c>
      <c r="J54" s="3">
        <v>15</v>
      </c>
      <c r="K54" s="92"/>
      <c r="L54" s="97">
        <v>0.18</v>
      </c>
      <c r="M54" s="88">
        <f t="shared" si="38"/>
        <v>0</v>
      </c>
      <c r="N54" s="88">
        <f t="shared" si="39"/>
        <v>0</v>
      </c>
      <c r="O54" s="3">
        <v>15</v>
      </c>
      <c r="P54" s="92"/>
      <c r="Q54" s="97">
        <v>0.18</v>
      </c>
      <c r="R54" s="88">
        <f t="shared" si="40"/>
        <v>0</v>
      </c>
      <c r="S54" s="88">
        <f t="shared" si="41"/>
        <v>0</v>
      </c>
    </row>
    <row r="55" spans="1:19" ht="32.25" customHeight="1">
      <c r="A55" s="218"/>
      <c r="B55" s="218"/>
      <c r="C55" s="47" t="s">
        <v>10</v>
      </c>
      <c r="D55" s="3"/>
      <c r="E55" s="3"/>
      <c r="F55" s="92"/>
      <c r="G55" s="110"/>
      <c r="H55" s="89"/>
      <c r="I55" s="89"/>
      <c r="J55" s="3"/>
      <c r="K55" s="92"/>
      <c r="L55" s="110"/>
      <c r="M55" s="89"/>
      <c r="N55" s="89"/>
      <c r="O55" s="3"/>
      <c r="P55" s="92"/>
      <c r="Q55" s="110"/>
      <c r="R55" s="89"/>
      <c r="S55" s="89"/>
    </row>
    <row r="56" spans="1:19" ht="135" customHeight="1">
      <c r="A56" s="218"/>
      <c r="B56" s="218"/>
      <c r="C56" s="48" t="s">
        <v>116</v>
      </c>
      <c r="D56" s="3" t="s">
        <v>11</v>
      </c>
      <c r="E56" s="3">
        <v>30</v>
      </c>
      <c r="F56" s="92"/>
      <c r="G56" s="97">
        <v>0.18</v>
      </c>
      <c r="H56" s="88">
        <f>F56*(100%+G56)</f>
        <v>0</v>
      </c>
      <c r="I56" s="88">
        <f>E56*H56</f>
        <v>0</v>
      </c>
      <c r="J56" s="3">
        <v>30</v>
      </c>
      <c r="K56" s="92"/>
      <c r="L56" s="97">
        <v>0.18</v>
      </c>
      <c r="M56" s="88">
        <f>K56*(100%+L56)</f>
        <v>0</v>
      </c>
      <c r="N56" s="88">
        <f>J56*M56</f>
        <v>0</v>
      </c>
      <c r="O56" s="3">
        <v>30</v>
      </c>
      <c r="P56" s="92"/>
      <c r="Q56" s="97">
        <v>0.18</v>
      </c>
      <c r="R56" s="88">
        <f>P56*(100%+Q56)</f>
        <v>0</v>
      </c>
      <c r="S56" s="88">
        <f>O56*R56</f>
        <v>0</v>
      </c>
    </row>
    <row r="57" spans="1:19" ht="141.75" customHeight="1">
      <c r="A57" s="218"/>
      <c r="B57" s="218"/>
      <c r="C57" s="48" t="s">
        <v>119</v>
      </c>
      <c r="D57" s="3" t="s">
        <v>12</v>
      </c>
      <c r="E57" s="3">
        <v>300</v>
      </c>
      <c r="F57" s="92"/>
      <c r="G57" s="97">
        <v>0.18</v>
      </c>
      <c r="H57" s="88">
        <f>F57*(100%+G57)</f>
        <v>0</v>
      </c>
      <c r="I57" s="88">
        <f>E57*H57</f>
        <v>0</v>
      </c>
      <c r="J57" s="3">
        <v>300</v>
      </c>
      <c r="K57" s="92"/>
      <c r="L57" s="97">
        <v>0.18</v>
      </c>
      <c r="M57" s="88">
        <f>K57*(100%+L57)</f>
        <v>0</v>
      </c>
      <c r="N57" s="88">
        <f>J57*M57</f>
        <v>0</v>
      </c>
      <c r="O57" s="3">
        <v>300</v>
      </c>
      <c r="P57" s="92"/>
      <c r="Q57" s="97">
        <v>0.18</v>
      </c>
      <c r="R57" s="88">
        <f>P57*(100%+Q57)</f>
        <v>0</v>
      </c>
      <c r="S57" s="88">
        <f>O57*R57</f>
        <v>0</v>
      </c>
    </row>
    <row r="58" spans="1:19" ht="53.25" customHeight="1">
      <c r="A58" s="218"/>
      <c r="B58" s="218"/>
      <c r="C58" s="48" t="s">
        <v>118</v>
      </c>
      <c r="D58" s="3" t="s">
        <v>11</v>
      </c>
      <c r="E58" s="3">
        <v>50</v>
      </c>
      <c r="F58" s="92"/>
      <c r="G58" s="97">
        <v>0.18</v>
      </c>
      <c r="H58" s="88">
        <f t="shared" ref="H58:H60" si="42">F58*(100%+G58)</f>
        <v>0</v>
      </c>
      <c r="I58" s="88">
        <f t="shared" ref="I58:I60" si="43">E58*H58</f>
        <v>0</v>
      </c>
      <c r="J58" s="3">
        <v>50</v>
      </c>
      <c r="K58" s="92"/>
      <c r="L58" s="97">
        <v>0.18</v>
      </c>
      <c r="M58" s="88">
        <f t="shared" ref="M58:M60" si="44">K58*(100%+L58)</f>
        <v>0</v>
      </c>
      <c r="N58" s="88">
        <f t="shared" ref="N58:N60" si="45">J58*M58</f>
        <v>0</v>
      </c>
      <c r="O58" s="3">
        <v>50</v>
      </c>
      <c r="P58" s="92"/>
      <c r="Q58" s="97">
        <v>0.18</v>
      </c>
      <c r="R58" s="88">
        <f t="shared" ref="R58:R60" si="46">P58*(100%+Q58)</f>
        <v>0</v>
      </c>
      <c r="S58" s="88">
        <f t="shared" ref="S58:S60" si="47">O58*R58</f>
        <v>0</v>
      </c>
    </row>
    <row r="59" spans="1:19" ht="32.25" customHeight="1">
      <c r="A59" s="218"/>
      <c r="B59" s="218"/>
      <c r="C59" s="48" t="s">
        <v>117</v>
      </c>
      <c r="D59" s="3" t="s">
        <v>13</v>
      </c>
      <c r="E59" s="3">
        <v>400</v>
      </c>
      <c r="F59" s="92"/>
      <c r="G59" s="97">
        <v>0.18</v>
      </c>
      <c r="H59" s="88">
        <f t="shared" si="42"/>
        <v>0</v>
      </c>
      <c r="I59" s="88">
        <f t="shared" si="43"/>
        <v>0</v>
      </c>
      <c r="J59" s="3">
        <v>400</v>
      </c>
      <c r="K59" s="92"/>
      <c r="L59" s="97">
        <v>0.18</v>
      </c>
      <c r="M59" s="88">
        <f t="shared" si="44"/>
        <v>0</v>
      </c>
      <c r="N59" s="88">
        <f t="shared" si="45"/>
        <v>0</v>
      </c>
      <c r="O59" s="3">
        <v>400</v>
      </c>
      <c r="P59" s="92"/>
      <c r="Q59" s="97">
        <v>0.18</v>
      </c>
      <c r="R59" s="88">
        <f t="shared" si="46"/>
        <v>0</v>
      </c>
      <c r="S59" s="88">
        <f t="shared" si="47"/>
        <v>0</v>
      </c>
    </row>
    <row r="60" spans="1:19" ht="34.700000000000003" customHeight="1">
      <c r="A60" s="218"/>
      <c r="B60" s="218"/>
      <c r="C60" s="48" t="s">
        <v>34</v>
      </c>
      <c r="D60" s="3" t="s">
        <v>8</v>
      </c>
      <c r="E60" s="3">
        <v>30</v>
      </c>
      <c r="F60" s="92"/>
      <c r="G60" s="97">
        <v>0.18</v>
      </c>
      <c r="H60" s="88">
        <f t="shared" si="42"/>
        <v>0</v>
      </c>
      <c r="I60" s="88">
        <f t="shared" si="43"/>
        <v>0</v>
      </c>
      <c r="J60" s="3">
        <v>30</v>
      </c>
      <c r="K60" s="92"/>
      <c r="L60" s="97">
        <v>0.18</v>
      </c>
      <c r="M60" s="88">
        <f t="shared" si="44"/>
        <v>0</v>
      </c>
      <c r="N60" s="88">
        <f t="shared" si="45"/>
        <v>0</v>
      </c>
      <c r="O60" s="3">
        <v>30</v>
      </c>
      <c r="P60" s="92"/>
      <c r="Q60" s="97">
        <v>0.18</v>
      </c>
      <c r="R60" s="88">
        <f t="shared" si="46"/>
        <v>0</v>
      </c>
      <c r="S60" s="88">
        <f t="shared" si="47"/>
        <v>0</v>
      </c>
    </row>
    <row r="61" spans="1:19" ht="128.25" customHeight="1">
      <c r="A61" s="218"/>
      <c r="B61" s="218"/>
      <c r="C61" s="48" t="s">
        <v>120</v>
      </c>
      <c r="D61" s="3" t="s">
        <v>12</v>
      </c>
      <c r="E61" s="3">
        <v>40</v>
      </c>
      <c r="F61" s="92"/>
      <c r="G61" s="97">
        <v>0.18</v>
      </c>
      <c r="H61" s="88">
        <f>F61*(100%+G61)</f>
        <v>0</v>
      </c>
      <c r="I61" s="88">
        <f>E61*H61</f>
        <v>0</v>
      </c>
      <c r="J61" s="3">
        <v>40</v>
      </c>
      <c r="K61" s="92"/>
      <c r="L61" s="97">
        <v>0.18</v>
      </c>
      <c r="M61" s="88">
        <f>K61*(100%+L61)</f>
        <v>0</v>
      </c>
      <c r="N61" s="88">
        <f>J61*M61</f>
        <v>0</v>
      </c>
      <c r="O61" s="3">
        <v>40</v>
      </c>
      <c r="P61" s="92"/>
      <c r="Q61" s="97">
        <v>0.18</v>
      </c>
      <c r="R61" s="88">
        <f>P61*(100%+Q61)</f>
        <v>0</v>
      </c>
      <c r="S61" s="88">
        <f>O61*R61</f>
        <v>0</v>
      </c>
    </row>
    <row r="62" spans="1:19" ht="32.25" customHeight="1">
      <c r="A62" s="218"/>
      <c r="B62" s="218"/>
      <c r="C62" s="48" t="s">
        <v>121</v>
      </c>
      <c r="D62" s="49" t="s">
        <v>14</v>
      </c>
      <c r="E62" s="3">
        <v>8</v>
      </c>
      <c r="F62" s="92"/>
      <c r="G62" s="97">
        <v>0.18</v>
      </c>
      <c r="H62" s="88">
        <f>F62*(100%+G62)</f>
        <v>0</v>
      </c>
      <c r="I62" s="88">
        <f>E62*H62</f>
        <v>0</v>
      </c>
      <c r="J62" s="3">
        <v>8</v>
      </c>
      <c r="K62" s="92"/>
      <c r="L62" s="97">
        <v>0.18</v>
      </c>
      <c r="M62" s="88">
        <f>K62*(100%+L62)</f>
        <v>0</v>
      </c>
      <c r="N62" s="88">
        <f>J62*M62</f>
        <v>0</v>
      </c>
      <c r="O62" s="3">
        <v>8</v>
      </c>
      <c r="P62" s="92"/>
      <c r="Q62" s="97">
        <v>0.18</v>
      </c>
      <c r="R62" s="88">
        <f>P62*(100%+Q62)</f>
        <v>0</v>
      </c>
      <c r="S62" s="88">
        <f>O62*R62</f>
        <v>0</v>
      </c>
    </row>
    <row r="63" spans="1:19" ht="32.25" customHeight="1">
      <c r="A63" s="218"/>
      <c r="B63" s="218"/>
      <c r="C63" s="48" t="s">
        <v>122</v>
      </c>
      <c r="D63" s="49" t="s">
        <v>14</v>
      </c>
      <c r="E63" s="3">
        <v>8</v>
      </c>
      <c r="F63" s="92"/>
      <c r="G63" s="97">
        <v>0.18</v>
      </c>
      <c r="H63" s="88">
        <f>F63*(100%+G63)</f>
        <v>0</v>
      </c>
      <c r="I63" s="88">
        <f>E63*H63</f>
        <v>0</v>
      </c>
      <c r="J63" s="3">
        <v>8</v>
      </c>
      <c r="K63" s="92"/>
      <c r="L63" s="97">
        <v>0.18</v>
      </c>
      <c r="M63" s="88">
        <f>K63*(100%+L63)</f>
        <v>0</v>
      </c>
      <c r="N63" s="88">
        <f>J63*M63</f>
        <v>0</v>
      </c>
      <c r="O63" s="3">
        <v>8</v>
      </c>
      <c r="P63" s="92"/>
      <c r="Q63" s="97">
        <v>0.18</v>
      </c>
      <c r="R63" s="88">
        <f>P63*(100%+Q63)</f>
        <v>0</v>
      </c>
      <c r="S63" s="88">
        <f>O63*R63</f>
        <v>0</v>
      </c>
    </row>
    <row r="64" spans="1:19" ht="32.25" customHeight="1">
      <c r="A64" s="218"/>
      <c r="B64" s="218"/>
      <c r="C64" s="48" t="s">
        <v>15</v>
      </c>
      <c r="D64" s="3" t="s">
        <v>14</v>
      </c>
      <c r="E64" s="3">
        <v>10</v>
      </c>
      <c r="F64" s="92"/>
      <c r="G64" s="97">
        <v>0.18</v>
      </c>
      <c r="H64" s="88">
        <f t="shared" ref="H64:H79" si="48">F64*(100%+G64)</f>
        <v>0</v>
      </c>
      <c r="I64" s="88">
        <f t="shared" ref="I64:I79" si="49">E64*H64</f>
        <v>0</v>
      </c>
      <c r="J64" s="3">
        <v>10</v>
      </c>
      <c r="K64" s="92"/>
      <c r="L64" s="97">
        <v>0.18</v>
      </c>
      <c r="M64" s="88">
        <f t="shared" ref="M64:M79" si="50">K64*(100%+L64)</f>
        <v>0</v>
      </c>
      <c r="N64" s="88">
        <f t="shared" ref="N64:N79" si="51">J64*M64</f>
        <v>0</v>
      </c>
      <c r="O64" s="3">
        <v>10</v>
      </c>
      <c r="P64" s="92"/>
      <c r="Q64" s="97">
        <v>0.18</v>
      </c>
      <c r="R64" s="88">
        <f t="shared" ref="R64:R79" si="52">P64*(100%+Q64)</f>
        <v>0</v>
      </c>
      <c r="S64" s="88">
        <f t="shared" ref="S64:S79" si="53">O64*R64</f>
        <v>0</v>
      </c>
    </row>
    <row r="65" spans="1:19" ht="32.25" customHeight="1">
      <c r="A65" s="218"/>
      <c r="B65" s="218"/>
      <c r="C65" s="48" t="s">
        <v>16</v>
      </c>
      <c r="D65" s="3" t="s">
        <v>14</v>
      </c>
      <c r="E65" s="3">
        <v>10</v>
      </c>
      <c r="F65" s="92"/>
      <c r="G65" s="97">
        <v>0.18</v>
      </c>
      <c r="H65" s="88">
        <f t="shared" si="48"/>
        <v>0</v>
      </c>
      <c r="I65" s="88">
        <f t="shared" si="49"/>
        <v>0</v>
      </c>
      <c r="J65" s="3">
        <v>10</v>
      </c>
      <c r="K65" s="92"/>
      <c r="L65" s="97">
        <v>0.18</v>
      </c>
      <c r="M65" s="88">
        <f t="shared" si="50"/>
        <v>0</v>
      </c>
      <c r="N65" s="88">
        <f t="shared" si="51"/>
        <v>0</v>
      </c>
      <c r="O65" s="3">
        <v>10</v>
      </c>
      <c r="P65" s="92"/>
      <c r="Q65" s="97">
        <v>0.18</v>
      </c>
      <c r="R65" s="88">
        <f t="shared" si="52"/>
        <v>0</v>
      </c>
      <c r="S65" s="88">
        <f t="shared" si="53"/>
        <v>0</v>
      </c>
    </row>
    <row r="66" spans="1:19" ht="32.25" customHeight="1">
      <c r="A66" s="218"/>
      <c r="B66" s="218"/>
      <c r="C66" s="48" t="s">
        <v>17</v>
      </c>
      <c r="D66" s="3" t="s">
        <v>14</v>
      </c>
      <c r="E66" s="3">
        <v>8</v>
      </c>
      <c r="F66" s="92"/>
      <c r="G66" s="97">
        <v>0.18</v>
      </c>
      <c r="H66" s="88">
        <f t="shared" si="48"/>
        <v>0</v>
      </c>
      <c r="I66" s="88">
        <f t="shared" si="49"/>
        <v>0</v>
      </c>
      <c r="J66" s="3">
        <v>8</v>
      </c>
      <c r="K66" s="92"/>
      <c r="L66" s="97">
        <v>0.18</v>
      </c>
      <c r="M66" s="88">
        <f t="shared" si="50"/>
        <v>0</v>
      </c>
      <c r="N66" s="88">
        <f t="shared" si="51"/>
        <v>0</v>
      </c>
      <c r="O66" s="3">
        <v>8</v>
      </c>
      <c r="P66" s="92"/>
      <c r="Q66" s="97">
        <v>0.18</v>
      </c>
      <c r="R66" s="88">
        <f t="shared" si="52"/>
        <v>0</v>
      </c>
      <c r="S66" s="88">
        <f t="shared" si="53"/>
        <v>0</v>
      </c>
    </row>
    <row r="67" spans="1:19" ht="32.25" customHeight="1">
      <c r="A67" s="218"/>
      <c r="B67" s="218"/>
      <c r="C67" s="48" t="s">
        <v>123</v>
      </c>
      <c r="D67" s="3" t="s">
        <v>14</v>
      </c>
      <c r="E67" s="3">
        <v>2</v>
      </c>
      <c r="F67" s="92"/>
      <c r="G67" s="97">
        <v>0.18</v>
      </c>
      <c r="H67" s="88">
        <f t="shared" si="48"/>
        <v>0</v>
      </c>
      <c r="I67" s="88">
        <f t="shared" si="49"/>
        <v>0</v>
      </c>
      <c r="J67" s="3">
        <v>2</v>
      </c>
      <c r="K67" s="92"/>
      <c r="L67" s="97">
        <v>0.18</v>
      </c>
      <c r="M67" s="88">
        <f t="shared" si="50"/>
        <v>0</v>
      </c>
      <c r="N67" s="88">
        <f t="shared" si="51"/>
        <v>0</v>
      </c>
      <c r="O67" s="3">
        <v>2</v>
      </c>
      <c r="P67" s="92"/>
      <c r="Q67" s="97">
        <v>0.18</v>
      </c>
      <c r="R67" s="88">
        <f t="shared" si="52"/>
        <v>0</v>
      </c>
      <c r="S67" s="88">
        <f t="shared" si="53"/>
        <v>0</v>
      </c>
    </row>
    <row r="68" spans="1:19" ht="32.25" customHeight="1">
      <c r="A68" s="218"/>
      <c r="B68" s="218"/>
      <c r="C68" s="48" t="s">
        <v>19</v>
      </c>
      <c r="D68" s="3" t="s">
        <v>14</v>
      </c>
      <c r="E68" s="3">
        <v>2</v>
      </c>
      <c r="F68" s="92"/>
      <c r="G68" s="97">
        <v>0.18</v>
      </c>
      <c r="H68" s="88">
        <f t="shared" si="48"/>
        <v>0</v>
      </c>
      <c r="I68" s="88">
        <f t="shared" si="49"/>
        <v>0</v>
      </c>
      <c r="J68" s="3">
        <v>2</v>
      </c>
      <c r="K68" s="92"/>
      <c r="L68" s="97">
        <v>0.18</v>
      </c>
      <c r="M68" s="88">
        <f t="shared" si="50"/>
        <v>0</v>
      </c>
      <c r="N68" s="88">
        <f t="shared" si="51"/>
        <v>0</v>
      </c>
      <c r="O68" s="3">
        <v>2</v>
      </c>
      <c r="P68" s="92"/>
      <c r="Q68" s="97">
        <v>0.18</v>
      </c>
      <c r="R68" s="88">
        <f t="shared" si="52"/>
        <v>0</v>
      </c>
      <c r="S68" s="88">
        <f t="shared" si="53"/>
        <v>0</v>
      </c>
    </row>
    <row r="69" spans="1:19" ht="32.25" customHeight="1">
      <c r="A69" s="218"/>
      <c r="B69" s="218"/>
      <c r="C69" s="48" t="s">
        <v>36</v>
      </c>
      <c r="D69" s="3" t="s">
        <v>14</v>
      </c>
      <c r="E69" s="3">
        <v>2</v>
      </c>
      <c r="F69" s="92"/>
      <c r="G69" s="97">
        <v>0.18</v>
      </c>
      <c r="H69" s="88">
        <f t="shared" si="48"/>
        <v>0</v>
      </c>
      <c r="I69" s="88">
        <f t="shared" si="49"/>
        <v>0</v>
      </c>
      <c r="J69" s="3">
        <v>2</v>
      </c>
      <c r="K69" s="92"/>
      <c r="L69" s="97">
        <v>0.18</v>
      </c>
      <c r="M69" s="88">
        <f t="shared" si="50"/>
        <v>0</v>
      </c>
      <c r="N69" s="88">
        <f t="shared" si="51"/>
        <v>0</v>
      </c>
      <c r="O69" s="3">
        <v>2</v>
      </c>
      <c r="P69" s="92"/>
      <c r="Q69" s="97">
        <v>0.18</v>
      </c>
      <c r="R69" s="88">
        <f t="shared" si="52"/>
        <v>0</v>
      </c>
      <c r="S69" s="88">
        <f t="shared" si="53"/>
        <v>0</v>
      </c>
    </row>
    <row r="70" spans="1:19" ht="32.25" customHeight="1">
      <c r="A70" s="218"/>
      <c r="B70" s="218"/>
      <c r="C70" s="48" t="s">
        <v>20</v>
      </c>
      <c r="D70" s="3" t="s">
        <v>14</v>
      </c>
      <c r="E70" s="3">
        <v>2</v>
      </c>
      <c r="F70" s="92"/>
      <c r="G70" s="97">
        <v>0.18</v>
      </c>
      <c r="H70" s="88">
        <f t="shared" si="48"/>
        <v>0</v>
      </c>
      <c r="I70" s="88">
        <f t="shared" si="49"/>
        <v>0</v>
      </c>
      <c r="J70" s="3">
        <v>2</v>
      </c>
      <c r="K70" s="92"/>
      <c r="L70" s="97">
        <v>0.18</v>
      </c>
      <c r="M70" s="88">
        <f t="shared" si="50"/>
        <v>0</v>
      </c>
      <c r="N70" s="88">
        <f t="shared" si="51"/>
        <v>0</v>
      </c>
      <c r="O70" s="3">
        <v>2</v>
      </c>
      <c r="P70" s="92"/>
      <c r="Q70" s="97">
        <v>0.18</v>
      </c>
      <c r="R70" s="88">
        <f t="shared" si="52"/>
        <v>0</v>
      </c>
      <c r="S70" s="88">
        <f t="shared" si="53"/>
        <v>0</v>
      </c>
    </row>
    <row r="71" spans="1:19" ht="32.25" customHeight="1">
      <c r="A71" s="218"/>
      <c r="B71" s="218"/>
      <c r="C71" s="48" t="s">
        <v>21</v>
      </c>
      <c r="D71" s="3" t="s">
        <v>22</v>
      </c>
      <c r="E71" s="3">
        <v>40</v>
      </c>
      <c r="F71" s="92"/>
      <c r="G71" s="97">
        <v>0.18</v>
      </c>
      <c r="H71" s="88">
        <f t="shared" si="48"/>
        <v>0</v>
      </c>
      <c r="I71" s="88">
        <f t="shared" si="49"/>
        <v>0</v>
      </c>
      <c r="J71" s="3">
        <v>40</v>
      </c>
      <c r="K71" s="92"/>
      <c r="L71" s="97">
        <v>0.18</v>
      </c>
      <c r="M71" s="88">
        <f t="shared" si="50"/>
        <v>0</v>
      </c>
      <c r="N71" s="88">
        <f t="shared" si="51"/>
        <v>0</v>
      </c>
      <c r="O71" s="3">
        <v>40</v>
      </c>
      <c r="P71" s="92"/>
      <c r="Q71" s="97">
        <v>0.18</v>
      </c>
      <c r="R71" s="88">
        <f t="shared" si="52"/>
        <v>0</v>
      </c>
      <c r="S71" s="88">
        <f t="shared" si="53"/>
        <v>0</v>
      </c>
    </row>
    <row r="72" spans="1:19" ht="32.25" customHeight="1">
      <c r="A72" s="218"/>
      <c r="B72" s="218"/>
      <c r="C72" s="48" t="s">
        <v>48</v>
      </c>
      <c r="D72" s="3" t="s">
        <v>49</v>
      </c>
      <c r="E72" s="3">
        <v>1</v>
      </c>
      <c r="F72" s="92"/>
      <c r="G72" s="97">
        <v>0.18</v>
      </c>
      <c r="H72" s="88">
        <f t="shared" si="48"/>
        <v>0</v>
      </c>
      <c r="I72" s="88">
        <f t="shared" si="49"/>
        <v>0</v>
      </c>
      <c r="J72" s="3">
        <v>1</v>
      </c>
      <c r="K72" s="92"/>
      <c r="L72" s="97">
        <v>0.18</v>
      </c>
      <c r="M72" s="88">
        <f t="shared" si="50"/>
        <v>0</v>
      </c>
      <c r="N72" s="88">
        <f t="shared" si="51"/>
        <v>0</v>
      </c>
      <c r="O72" s="3">
        <v>1</v>
      </c>
      <c r="P72" s="92"/>
      <c r="Q72" s="97">
        <v>0.18</v>
      </c>
      <c r="R72" s="88">
        <f t="shared" si="52"/>
        <v>0</v>
      </c>
      <c r="S72" s="88">
        <f t="shared" si="53"/>
        <v>0</v>
      </c>
    </row>
    <row r="73" spans="1:19" ht="32.25" customHeight="1">
      <c r="A73" s="218"/>
      <c r="B73" s="218"/>
      <c r="C73" s="48" t="s">
        <v>124</v>
      </c>
      <c r="D73" s="3" t="s">
        <v>50</v>
      </c>
      <c r="E73" s="3">
        <v>20</v>
      </c>
      <c r="F73" s="92"/>
      <c r="G73" s="97">
        <v>0.18</v>
      </c>
      <c r="H73" s="88">
        <f t="shared" si="48"/>
        <v>0</v>
      </c>
      <c r="I73" s="88">
        <f t="shared" si="49"/>
        <v>0</v>
      </c>
      <c r="J73" s="3">
        <v>20</v>
      </c>
      <c r="K73" s="92"/>
      <c r="L73" s="97">
        <v>0.18</v>
      </c>
      <c r="M73" s="88">
        <f t="shared" si="50"/>
        <v>0</v>
      </c>
      <c r="N73" s="88">
        <f t="shared" si="51"/>
        <v>0</v>
      </c>
      <c r="O73" s="3">
        <v>20</v>
      </c>
      <c r="P73" s="92"/>
      <c r="Q73" s="97">
        <v>0.18</v>
      </c>
      <c r="R73" s="88">
        <f t="shared" si="52"/>
        <v>0</v>
      </c>
      <c r="S73" s="88">
        <f t="shared" si="53"/>
        <v>0</v>
      </c>
    </row>
    <row r="74" spans="1:19" ht="32.25" customHeight="1">
      <c r="A74" s="218"/>
      <c r="B74" s="218"/>
      <c r="C74" s="48" t="s">
        <v>52</v>
      </c>
      <c r="D74" s="3" t="s">
        <v>14</v>
      </c>
      <c r="E74" s="137">
        <v>1</v>
      </c>
      <c r="F74" s="92"/>
      <c r="G74" s="97">
        <v>0.18</v>
      </c>
      <c r="H74" s="88">
        <f t="shared" si="48"/>
        <v>0</v>
      </c>
      <c r="I74" s="88">
        <f t="shared" si="49"/>
        <v>0</v>
      </c>
      <c r="J74" s="137">
        <v>1</v>
      </c>
      <c r="K74" s="92"/>
      <c r="L74" s="97">
        <v>0.18</v>
      </c>
      <c r="M74" s="88">
        <f t="shared" si="50"/>
        <v>0</v>
      </c>
      <c r="N74" s="88">
        <f t="shared" si="51"/>
        <v>0</v>
      </c>
      <c r="O74" s="137">
        <v>1</v>
      </c>
      <c r="P74" s="92"/>
      <c r="Q74" s="97">
        <v>0.18</v>
      </c>
      <c r="R74" s="88">
        <f t="shared" si="52"/>
        <v>0</v>
      </c>
      <c r="S74" s="88">
        <f t="shared" si="53"/>
        <v>0</v>
      </c>
    </row>
    <row r="75" spans="1:19" ht="32.25" customHeight="1">
      <c r="A75" s="218"/>
      <c r="B75" s="218"/>
      <c r="C75" s="48" t="s">
        <v>161</v>
      </c>
      <c r="D75" s="3" t="s">
        <v>159</v>
      </c>
      <c r="E75" s="74">
        <v>8</v>
      </c>
      <c r="F75" s="92"/>
      <c r="G75" s="97">
        <v>0.18</v>
      </c>
      <c r="H75" s="88">
        <f t="shared" si="48"/>
        <v>0</v>
      </c>
      <c r="I75" s="88">
        <f t="shared" si="49"/>
        <v>0</v>
      </c>
      <c r="J75" s="74">
        <v>8</v>
      </c>
      <c r="K75" s="92"/>
      <c r="L75" s="97">
        <v>0.18</v>
      </c>
      <c r="M75" s="88">
        <f t="shared" si="50"/>
        <v>0</v>
      </c>
      <c r="N75" s="88">
        <f t="shared" si="51"/>
        <v>0</v>
      </c>
      <c r="O75" s="74">
        <v>8</v>
      </c>
      <c r="P75" s="92"/>
      <c r="Q75" s="97">
        <v>0.18</v>
      </c>
      <c r="R75" s="88">
        <f t="shared" si="52"/>
        <v>0</v>
      </c>
      <c r="S75" s="88">
        <f t="shared" si="53"/>
        <v>0</v>
      </c>
    </row>
    <row r="76" spans="1:19" ht="32.25" customHeight="1">
      <c r="A76" s="218"/>
      <c r="B76" s="218"/>
      <c r="C76" s="48" t="s">
        <v>162</v>
      </c>
      <c r="D76" s="3" t="s">
        <v>8</v>
      </c>
      <c r="E76" s="74">
        <v>20</v>
      </c>
      <c r="F76" s="92"/>
      <c r="G76" s="97">
        <v>0.18</v>
      </c>
      <c r="H76" s="88">
        <f t="shared" si="48"/>
        <v>0</v>
      </c>
      <c r="I76" s="88">
        <f t="shared" si="49"/>
        <v>0</v>
      </c>
      <c r="J76" s="74">
        <v>20</v>
      </c>
      <c r="K76" s="92"/>
      <c r="L76" s="97">
        <v>0.18</v>
      </c>
      <c r="M76" s="88">
        <f t="shared" si="50"/>
        <v>0</v>
      </c>
      <c r="N76" s="88">
        <f t="shared" si="51"/>
        <v>0</v>
      </c>
      <c r="O76" s="74">
        <v>20</v>
      </c>
      <c r="P76" s="92"/>
      <c r="Q76" s="97">
        <v>0.18</v>
      </c>
      <c r="R76" s="88">
        <f t="shared" si="52"/>
        <v>0</v>
      </c>
      <c r="S76" s="88">
        <f t="shared" si="53"/>
        <v>0</v>
      </c>
    </row>
    <row r="77" spans="1:19" ht="30" customHeight="1">
      <c r="A77" s="218"/>
      <c r="B77" s="218"/>
      <c r="C77" s="42" t="s">
        <v>25</v>
      </c>
      <c r="D77" s="32" t="s">
        <v>42</v>
      </c>
      <c r="E77" s="94">
        <v>1</v>
      </c>
      <c r="F77" s="130"/>
      <c r="G77" s="121">
        <v>0.18</v>
      </c>
      <c r="H77" s="129">
        <f t="shared" si="48"/>
        <v>0</v>
      </c>
      <c r="I77" s="129">
        <f t="shared" si="49"/>
        <v>0</v>
      </c>
      <c r="J77" s="94">
        <v>1</v>
      </c>
      <c r="K77" s="130"/>
      <c r="L77" s="121">
        <v>0.18</v>
      </c>
      <c r="M77" s="129">
        <f t="shared" si="50"/>
        <v>0</v>
      </c>
      <c r="N77" s="129">
        <f t="shared" si="51"/>
        <v>0</v>
      </c>
      <c r="O77" s="94">
        <v>1</v>
      </c>
      <c r="P77" s="95"/>
      <c r="Q77" s="97">
        <v>0.18</v>
      </c>
      <c r="R77" s="88">
        <f t="shared" si="52"/>
        <v>0</v>
      </c>
      <c r="S77" s="88">
        <f t="shared" si="53"/>
        <v>0</v>
      </c>
    </row>
    <row r="78" spans="1:19" ht="30" customHeight="1">
      <c r="A78" s="218"/>
      <c r="B78" s="218"/>
      <c r="C78" s="42" t="s">
        <v>27</v>
      </c>
      <c r="D78" s="32" t="s">
        <v>42</v>
      </c>
      <c r="E78" s="94">
        <v>1</v>
      </c>
      <c r="F78" s="130"/>
      <c r="G78" s="121">
        <v>0.18</v>
      </c>
      <c r="H78" s="129">
        <f t="shared" si="48"/>
        <v>0</v>
      </c>
      <c r="I78" s="129">
        <f t="shared" si="49"/>
        <v>0</v>
      </c>
      <c r="J78" s="94">
        <v>1</v>
      </c>
      <c r="K78" s="130"/>
      <c r="L78" s="121">
        <v>0.18</v>
      </c>
      <c r="M78" s="129">
        <f t="shared" si="50"/>
        <v>0</v>
      </c>
      <c r="N78" s="129">
        <f t="shared" si="51"/>
        <v>0</v>
      </c>
      <c r="O78" s="94">
        <v>1</v>
      </c>
      <c r="P78" s="95"/>
      <c r="Q78" s="97">
        <v>0.18</v>
      </c>
      <c r="R78" s="88">
        <f t="shared" si="52"/>
        <v>0</v>
      </c>
      <c r="S78" s="88">
        <f t="shared" si="53"/>
        <v>0</v>
      </c>
    </row>
    <row r="79" spans="1:19" ht="30" customHeight="1">
      <c r="A79" s="218"/>
      <c r="B79" s="218"/>
      <c r="C79" s="42" t="s">
        <v>28</v>
      </c>
      <c r="D79" s="32" t="s">
        <v>42</v>
      </c>
      <c r="E79" s="94">
        <v>1</v>
      </c>
      <c r="F79" s="130"/>
      <c r="G79" s="121">
        <v>0.18</v>
      </c>
      <c r="H79" s="129">
        <f t="shared" si="48"/>
        <v>0</v>
      </c>
      <c r="I79" s="129">
        <f t="shared" si="49"/>
        <v>0</v>
      </c>
      <c r="J79" s="94">
        <v>1</v>
      </c>
      <c r="K79" s="130"/>
      <c r="L79" s="121">
        <v>0.18</v>
      </c>
      <c r="M79" s="129">
        <f t="shared" si="50"/>
        <v>0</v>
      </c>
      <c r="N79" s="129">
        <f t="shared" si="51"/>
        <v>0</v>
      </c>
      <c r="O79" s="94">
        <v>1</v>
      </c>
      <c r="P79" s="95"/>
      <c r="Q79" s="97">
        <v>0.18</v>
      </c>
      <c r="R79" s="88">
        <f t="shared" si="52"/>
        <v>0</v>
      </c>
      <c r="S79" s="88">
        <f t="shared" si="53"/>
        <v>0</v>
      </c>
    </row>
    <row r="80" spans="1:19" ht="32.25" customHeight="1">
      <c r="A80" s="218"/>
      <c r="B80" s="218"/>
      <c r="C80" s="48" t="s">
        <v>18</v>
      </c>
      <c r="D80" s="3" t="s">
        <v>14</v>
      </c>
      <c r="E80" s="3">
        <v>10</v>
      </c>
      <c r="F80" s="92"/>
      <c r="G80" s="97">
        <v>0.05</v>
      </c>
      <c r="H80" s="88">
        <f t="shared" ref="H80:H86" si="54">F80*(100%+G80)</f>
        <v>0</v>
      </c>
      <c r="I80" s="88">
        <f t="shared" ref="I80:I86" si="55">E80*H80</f>
        <v>0</v>
      </c>
      <c r="J80" s="3">
        <v>10</v>
      </c>
      <c r="K80" s="92"/>
      <c r="L80" s="97">
        <v>0.05</v>
      </c>
      <c r="M80" s="88">
        <f t="shared" ref="M80:M86" si="56">K80*(100%+L80)</f>
        <v>0</v>
      </c>
      <c r="N80" s="88">
        <f t="shared" ref="N80:N86" si="57">J80*M80</f>
        <v>0</v>
      </c>
      <c r="O80" s="3">
        <v>10</v>
      </c>
      <c r="P80" s="92"/>
      <c r="Q80" s="97">
        <v>0.05</v>
      </c>
      <c r="R80" s="88">
        <f t="shared" ref="R80:R86" si="58">P80*(100%+Q80)</f>
        <v>0</v>
      </c>
      <c r="S80" s="88">
        <f t="shared" ref="S80:S86" si="59">O80*R80</f>
        <v>0</v>
      </c>
    </row>
    <row r="81" spans="1:19" ht="32.25" customHeight="1">
      <c r="A81" s="218"/>
      <c r="B81" s="218"/>
      <c r="C81" s="48" t="s">
        <v>167</v>
      </c>
      <c r="D81" s="3" t="s">
        <v>4</v>
      </c>
      <c r="E81" s="3">
        <v>3</v>
      </c>
      <c r="F81" s="92"/>
      <c r="G81" s="97">
        <v>0.05</v>
      </c>
      <c r="H81" s="88">
        <f t="shared" si="54"/>
        <v>0</v>
      </c>
      <c r="I81" s="88">
        <f t="shared" si="55"/>
        <v>0</v>
      </c>
      <c r="J81" s="3">
        <v>3</v>
      </c>
      <c r="K81" s="92"/>
      <c r="L81" s="97">
        <v>0.05</v>
      </c>
      <c r="M81" s="88">
        <f t="shared" si="56"/>
        <v>0</v>
      </c>
      <c r="N81" s="88">
        <f t="shared" si="57"/>
        <v>0</v>
      </c>
      <c r="O81" s="3">
        <v>3</v>
      </c>
      <c r="P81" s="92"/>
      <c r="Q81" s="97">
        <v>0.05</v>
      </c>
      <c r="R81" s="88">
        <f t="shared" si="58"/>
        <v>0</v>
      </c>
      <c r="S81" s="88">
        <f t="shared" si="59"/>
        <v>0</v>
      </c>
    </row>
    <row r="82" spans="1:19" ht="32.25" customHeight="1">
      <c r="A82" s="218"/>
      <c r="B82" s="218"/>
      <c r="C82" s="48" t="s">
        <v>69</v>
      </c>
      <c r="D82" s="3" t="s">
        <v>4</v>
      </c>
      <c r="E82" s="3">
        <v>3</v>
      </c>
      <c r="F82" s="92"/>
      <c r="G82" s="97">
        <v>0.05</v>
      </c>
      <c r="H82" s="88">
        <f t="shared" si="54"/>
        <v>0</v>
      </c>
      <c r="I82" s="88">
        <f t="shared" si="55"/>
        <v>0</v>
      </c>
      <c r="J82" s="3">
        <v>3</v>
      </c>
      <c r="K82" s="92"/>
      <c r="L82" s="97">
        <v>0.05</v>
      </c>
      <c r="M82" s="88">
        <f t="shared" si="56"/>
        <v>0</v>
      </c>
      <c r="N82" s="88">
        <f t="shared" si="57"/>
        <v>0</v>
      </c>
      <c r="O82" s="3">
        <v>3</v>
      </c>
      <c r="P82" s="92"/>
      <c r="Q82" s="97">
        <v>0.05</v>
      </c>
      <c r="R82" s="88">
        <f t="shared" si="58"/>
        <v>0</v>
      </c>
      <c r="S82" s="88">
        <f t="shared" si="59"/>
        <v>0</v>
      </c>
    </row>
    <row r="83" spans="1:19" ht="32.25" customHeight="1">
      <c r="A83" s="218"/>
      <c r="B83" s="218"/>
      <c r="C83" s="48" t="s">
        <v>71</v>
      </c>
      <c r="D83" s="3" t="s">
        <v>4</v>
      </c>
      <c r="E83" s="3">
        <v>3</v>
      </c>
      <c r="F83" s="92"/>
      <c r="G83" s="97">
        <v>0.05</v>
      </c>
      <c r="H83" s="88">
        <f t="shared" si="54"/>
        <v>0</v>
      </c>
      <c r="I83" s="88">
        <f t="shared" si="55"/>
        <v>0</v>
      </c>
      <c r="J83" s="3">
        <v>3</v>
      </c>
      <c r="K83" s="92"/>
      <c r="L83" s="97">
        <v>0.05</v>
      </c>
      <c r="M83" s="88">
        <f t="shared" si="56"/>
        <v>0</v>
      </c>
      <c r="N83" s="88">
        <f t="shared" si="57"/>
        <v>0</v>
      </c>
      <c r="O83" s="3">
        <v>3</v>
      </c>
      <c r="P83" s="92"/>
      <c r="Q83" s="97">
        <v>0.05</v>
      </c>
      <c r="R83" s="88">
        <f t="shared" si="58"/>
        <v>0</v>
      </c>
      <c r="S83" s="88">
        <f t="shared" si="59"/>
        <v>0</v>
      </c>
    </row>
    <row r="84" spans="1:19" ht="32.25" customHeight="1">
      <c r="A84" s="218"/>
      <c r="B84" s="218"/>
      <c r="C84" s="48" t="s">
        <v>72</v>
      </c>
      <c r="D84" s="3" t="s">
        <v>4</v>
      </c>
      <c r="E84" s="3">
        <v>3</v>
      </c>
      <c r="F84" s="92"/>
      <c r="G84" s="97">
        <v>0.05</v>
      </c>
      <c r="H84" s="88">
        <f t="shared" si="54"/>
        <v>0</v>
      </c>
      <c r="I84" s="88">
        <f t="shared" si="55"/>
        <v>0</v>
      </c>
      <c r="J84" s="3">
        <v>3</v>
      </c>
      <c r="K84" s="92"/>
      <c r="L84" s="97">
        <v>0.05</v>
      </c>
      <c r="M84" s="88">
        <f t="shared" si="56"/>
        <v>0</v>
      </c>
      <c r="N84" s="88">
        <f t="shared" si="57"/>
        <v>0</v>
      </c>
      <c r="O84" s="3">
        <v>3</v>
      </c>
      <c r="P84" s="92"/>
      <c r="Q84" s="97">
        <v>0.05</v>
      </c>
      <c r="R84" s="88">
        <f t="shared" si="58"/>
        <v>0</v>
      </c>
      <c r="S84" s="88">
        <f t="shared" si="59"/>
        <v>0</v>
      </c>
    </row>
    <row r="85" spans="1:19" ht="32.25" customHeight="1">
      <c r="A85" s="218"/>
      <c r="B85" s="218"/>
      <c r="C85" s="48" t="s">
        <v>244</v>
      </c>
      <c r="D85" s="3" t="s">
        <v>4</v>
      </c>
      <c r="E85" s="3">
        <v>3</v>
      </c>
      <c r="F85" s="92"/>
      <c r="G85" s="97">
        <v>0.05</v>
      </c>
      <c r="H85" s="88">
        <f t="shared" si="54"/>
        <v>0</v>
      </c>
      <c r="I85" s="88">
        <f t="shared" si="55"/>
        <v>0</v>
      </c>
      <c r="J85" s="3">
        <v>3</v>
      </c>
      <c r="K85" s="92"/>
      <c r="L85" s="97">
        <v>0.05</v>
      </c>
      <c r="M85" s="88">
        <f t="shared" si="56"/>
        <v>0</v>
      </c>
      <c r="N85" s="88">
        <f t="shared" si="57"/>
        <v>0</v>
      </c>
      <c r="O85" s="3">
        <v>3</v>
      </c>
      <c r="P85" s="92"/>
      <c r="Q85" s="97">
        <v>0.05</v>
      </c>
      <c r="R85" s="88">
        <f t="shared" si="58"/>
        <v>0</v>
      </c>
      <c r="S85" s="88">
        <f t="shared" si="59"/>
        <v>0</v>
      </c>
    </row>
    <row r="86" spans="1:19" ht="32.25" customHeight="1">
      <c r="A86" s="218"/>
      <c r="B86" s="218"/>
      <c r="C86" s="48" t="s">
        <v>23</v>
      </c>
      <c r="D86" s="3" t="s">
        <v>22</v>
      </c>
      <c r="E86" s="3">
        <v>600</v>
      </c>
      <c r="F86" s="92"/>
      <c r="G86" s="97">
        <v>0.05</v>
      </c>
      <c r="H86" s="88">
        <f t="shared" si="54"/>
        <v>0</v>
      </c>
      <c r="I86" s="88">
        <f t="shared" si="55"/>
        <v>0</v>
      </c>
      <c r="J86" s="3">
        <v>600</v>
      </c>
      <c r="K86" s="92"/>
      <c r="L86" s="97">
        <v>0.05</v>
      </c>
      <c r="M86" s="88">
        <f t="shared" si="56"/>
        <v>0</v>
      </c>
      <c r="N86" s="88">
        <f t="shared" si="57"/>
        <v>0</v>
      </c>
      <c r="O86" s="3">
        <v>600</v>
      </c>
      <c r="P86" s="92"/>
      <c r="Q86" s="97">
        <v>0.05</v>
      </c>
      <c r="R86" s="88">
        <f t="shared" si="58"/>
        <v>0</v>
      </c>
      <c r="S86" s="88">
        <f t="shared" si="59"/>
        <v>0</v>
      </c>
    </row>
    <row r="87" spans="1:19" ht="32.25" customHeight="1">
      <c r="A87" s="218"/>
      <c r="B87" s="220"/>
      <c r="C87" s="58" t="s">
        <v>65</v>
      </c>
      <c r="D87" s="59"/>
      <c r="E87" s="200">
        <f>SUM(I52:I86)</f>
        <v>0</v>
      </c>
      <c r="F87" s="201"/>
      <c r="G87" s="201"/>
      <c r="H87" s="201"/>
      <c r="I87" s="202"/>
      <c r="J87" s="200">
        <f>SUM(N52:N86)</f>
        <v>0</v>
      </c>
      <c r="K87" s="201"/>
      <c r="L87" s="201"/>
      <c r="M87" s="201"/>
      <c r="N87" s="202"/>
      <c r="O87" s="200">
        <f>SUM(S52:S86)</f>
        <v>0</v>
      </c>
      <c r="P87" s="201"/>
      <c r="Q87" s="201"/>
      <c r="R87" s="201"/>
      <c r="S87" s="202"/>
    </row>
    <row r="88" spans="1:19" s="7" customFormat="1" ht="30">
      <c r="A88" s="2" t="s">
        <v>1</v>
      </c>
      <c r="B88" s="2"/>
      <c r="C88" s="10" t="s">
        <v>53</v>
      </c>
      <c r="D88" s="54"/>
      <c r="E88" s="51" t="s">
        <v>33</v>
      </c>
      <c r="F88" s="52" t="s">
        <v>44</v>
      </c>
      <c r="G88" s="78" t="s">
        <v>45</v>
      </c>
      <c r="H88" s="78" t="s">
        <v>46</v>
      </c>
      <c r="I88" s="78" t="s">
        <v>47</v>
      </c>
      <c r="J88" s="51" t="s">
        <v>33</v>
      </c>
      <c r="K88" s="52" t="s">
        <v>44</v>
      </c>
      <c r="L88" s="78" t="s">
        <v>45</v>
      </c>
      <c r="M88" s="78" t="s">
        <v>46</v>
      </c>
      <c r="N88" s="78" t="s">
        <v>47</v>
      </c>
      <c r="O88" s="51" t="s">
        <v>33</v>
      </c>
      <c r="P88" s="52" t="s">
        <v>44</v>
      </c>
      <c r="Q88" s="78" t="s">
        <v>45</v>
      </c>
      <c r="R88" s="78" t="s">
        <v>46</v>
      </c>
      <c r="S88" s="78" t="s">
        <v>47</v>
      </c>
    </row>
    <row r="89" spans="1:19" s="7" customFormat="1" ht="15">
      <c r="A89" s="215">
        <v>1</v>
      </c>
      <c r="B89" s="219" t="s">
        <v>149</v>
      </c>
      <c r="C89" s="35" t="s">
        <v>3</v>
      </c>
      <c r="D89" s="9" t="s">
        <v>4</v>
      </c>
      <c r="E89" s="117">
        <v>12</v>
      </c>
      <c r="F89" s="105"/>
      <c r="G89" s="97">
        <v>0.18</v>
      </c>
      <c r="H89" s="105">
        <f>F89*(100%+G89)</f>
        <v>0</v>
      </c>
      <c r="I89" s="105">
        <f>E89*H89</f>
        <v>0</v>
      </c>
      <c r="J89" s="117">
        <v>12</v>
      </c>
      <c r="K89" s="105"/>
      <c r="L89" s="97">
        <v>0.18</v>
      </c>
      <c r="M89" s="105">
        <f>K89*(100%+L89)</f>
        <v>0</v>
      </c>
      <c r="N89" s="105">
        <f>J89*M89</f>
        <v>0</v>
      </c>
      <c r="O89" s="117">
        <v>12</v>
      </c>
      <c r="P89" s="105"/>
      <c r="Q89" s="97">
        <v>0.18</v>
      </c>
      <c r="R89" s="105">
        <f>P89*(100%+Q89)</f>
        <v>0</v>
      </c>
      <c r="S89" s="105">
        <f>O89*R89</f>
        <v>0</v>
      </c>
    </row>
    <row r="90" spans="1:19" s="7" customFormat="1" ht="15">
      <c r="A90" s="215"/>
      <c r="B90" s="218"/>
      <c r="C90" s="35" t="s">
        <v>5</v>
      </c>
      <c r="D90" s="9" t="s">
        <v>4</v>
      </c>
      <c r="E90" s="117">
        <v>12</v>
      </c>
      <c r="F90" s="105"/>
      <c r="G90" s="97">
        <v>0.18</v>
      </c>
      <c r="H90" s="105">
        <f t="shared" ref="H90:H92" si="60">F90*(100%+G90)</f>
        <v>0</v>
      </c>
      <c r="I90" s="105">
        <f t="shared" ref="I90:I92" si="61">E90*H90</f>
        <v>0</v>
      </c>
      <c r="J90" s="117">
        <v>12</v>
      </c>
      <c r="K90" s="105"/>
      <c r="L90" s="97">
        <v>0.18</v>
      </c>
      <c r="M90" s="105">
        <f t="shared" ref="M90:M92" si="62">K90*(100%+L90)</f>
        <v>0</v>
      </c>
      <c r="N90" s="105">
        <f t="shared" ref="N90:N92" si="63">J90*M90</f>
        <v>0</v>
      </c>
      <c r="O90" s="117">
        <v>12</v>
      </c>
      <c r="P90" s="105"/>
      <c r="Q90" s="97">
        <v>0.18</v>
      </c>
      <c r="R90" s="105">
        <f t="shared" ref="R90:R92" si="64">P90*(100%+Q90)</f>
        <v>0</v>
      </c>
      <c r="S90" s="105">
        <f t="shared" ref="S90:S92" si="65">O90*R90</f>
        <v>0</v>
      </c>
    </row>
    <row r="91" spans="1:19" s="7" customFormat="1" ht="15">
      <c r="A91" s="215"/>
      <c r="B91" s="218"/>
      <c r="C91" s="35" t="s">
        <v>70</v>
      </c>
      <c r="D91" s="13" t="s">
        <v>4</v>
      </c>
      <c r="E91" s="117">
        <v>24</v>
      </c>
      <c r="F91" s="105"/>
      <c r="G91" s="97">
        <v>0.05</v>
      </c>
      <c r="H91" s="105">
        <f t="shared" si="60"/>
        <v>0</v>
      </c>
      <c r="I91" s="105">
        <f t="shared" si="61"/>
        <v>0</v>
      </c>
      <c r="J91" s="117">
        <v>24</v>
      </c>
      <c r="K91" s="105"/>
      <c r="L91" s="97">
        <v>0.05</v>
      </c>
      <c r="M91" s="105">
        <f t="shared" si="62"/>
        <v>0</v>
      </c>
      <c r="N91" s="105">
        <f t="shared" si="63"/>
        <v>0</v>
      </c>
      <c r="O91" s="117">
        <v>24</v>
      </c>
      <c r="P91" s="105"/>
      <c r="Q91" s="97">
        <v>0.05</v>
      </c>
      <c r="R91" s="105">
        <f t="shared" si="64"/>
        <v>0</v>
      </c>
      <c r="S91" s="105">
        <f t="shared" si="65"/>
        <v>0</v>
      </c>
    </row>
    <row r="92" spans="1:19" s="7" customFormat="1" ht="15">
      <c r="A92" s="215"/>
      <c r="B92" s="218"/>
      <c r="C92" s="35" t="s">
        <v>238</v>
      </c>
      <c r="D92" s="15" t="s">
        <v>4</v>
      </c>
      <c r="E92" s="72">
        <v>1</v>
      </c>
      <c r="F92" s="105"/>
      <c r="G92" s="97">
        <v>0.05</v>
      </c>
      <c r="H92" s="105">
        <f t="shared" si="60"/>
        <v>0</v>
      </c>
      <c r="I92" s="105">
        <f t="shared" si="61"/>
        <v>0</v>
      </c>
      <c r="J92" s="72">
        <v>1</v>
      </c>
      <c r="K92" s="105"/>
      <c r="L92" s="97">
        <v>0.05</v>
      </c>
      <c r="M92" s="105">
        <f t="shared" si="62"/>
        <v>0</v>
      </c>
      <c r="N92" s="105">
        <f t="shared" si="63"/>
        <v>0</v>
      </c>
      <c r="O92" s="72">
        <v>1</v>
      </c>
      <c r="P92" s="105"/>
      <c r="Q92" s="97">
        <v>0.05</v>
      </c>
      <c r="R92" s="105">
        <f t="shared" si="64"/>
        <v>0</v>
      </c>
      <c r="S92" s="105">
        <f t="shared" si="65"/>
        <v>0</v>
      </c>
    </row>
    <row r="93" spans="1:19" s="7" customFormat="1" ht="15">
      <c r="A93" s="215"/>
      <c r="B93" s="218"/>
      <c r="C93" s="58" t="s">
        <v>63</v>
      </c>
      <c r="D93" s="57"/>
      <c r="E93" s="197">
        <f>SUM(I89:I92)</f>
        <v>0</v>
      </c>
      <c r="F93" s="198"/>
      <c r="G93" s="198"/>
      <c r="H93" s="198"/>
      <c r="I93" s="199"/>
      <c r="J93" s="197">
        <f>SUM(N89:N92)</f>
        <v>0</v>
      </c>
      <c r="K93" s="198"/>
      <c r="L93" s="198"/>
      <c r="M93" s="198"/>
      <c r="N93" s="199"/>
      <c r="O93" s="197">
        <f>SUM(S89:S92)</f>
        <v>0</v>
      </c>
      <c r="P93" s="198"/>
      <c r="Q93" s="198"/>
      <c r="R93" s="198"/>
      <c r="S93" s="199"/>
    </row>
    <row r="94" spans="1:19" ht="32.25" customHeight="1">
      <c r="A94" s="218">
        <v>2</v>
      </c>
      <c r="B94" s="218"/>
      <c r="C94" s="48" t="s">
        <v>6</v>
      </c>
      <c r="D94" s="3"/>
      <c r="E94" s="3"/>
      <c r="F94" s="92"/>
      <c r="G94" s="110"/>
      <c r="H94" s="89"/>
      <c r="I94" s="89"/>
      <c r="J94" s="3"/>
      <c r="K94" s="92"/>
      <c r="L94" s="110"/>
      <c r="M94" s="89"/>
      <c r="N94" s="89"/>
      <c r="O94" s="3"/>
      <c r="P94" s="92"/>
      <c r="Q94" s="110"/>
      <c r="R94" s="89"/>
      <c r="S94" s="89"/>
    </row>
    <row r="95" spans="1:19" ht="32.25" customHeight="1">
      <c r="A95" s="218"/>
      <c r="B95" s="218"/>
      <c r="C95" s="48" t="s">
        <v>7</v>
      </c>
      <c r="D95" s="3" t="s">
        <v>8</v>
      </c>
      <c r="E95" s="3">
        <v>5</v>
      </c>
      <c r="F95" s="92"/>
      <c r="G95" s="97">
        <v>0.18</v>
      </c>
      <c r="H95" s="88">
        <f t="shared" ref="H95:H97" si="66">F95*(100%+G95)</f>
        <v>0</v>
      </c>
      <c r="I95" s="88">
        <f t="shared" ref="I95:I97" si="67">E95*H95</f>
        <v>0</v>
      </c>
      <c r="J95" s="3">
        <v>5</v>
      </c>
      <c r="K95" s="92"/>
      <c r="L95" s="97">
        <v>0.18</v>
      </c>
      <c r="M95" s="88">
        <f t="shared" ref="M95:M97" si="68">K95*(100%+L95)</f>
        <v>0</v>
      </c>
      <c r="N95" s="88">
        <f t="shared" ref="N95:N97" si="69">J95*M95</f>
        <v>0</v>
      </c>
      <c r="O95" s="3">
        <v>5</v>
      </c>
      <c r="P95" s="92"/>
      <c r="Q95" s="97">
        <v>0.18</v>
      </c>
      <c r="R95" s="88">
        <f t="shared" ref="R95:R97" si="70">P95*(100%+Q95)</f>
        <v>0</v>
      </c>
      <c r="S95" s="88">
        <f t="shared" ref="S95:S97" si="71">O95*R95</f>
        <v>0</v>
      </c>
    </row>
    <row r="96" spans="1:19" ht="32.25" customHeight="1">
      <c r="A96" s="218"/>
      <c r="B96" s="218"/>
      <c r="C96" s="48" t="s">
        <v>9</v>
      </c>
      <c r="D96" s="3" t="s">
        <v>8</v>
      </c>
      <c r="E96" s="3">
        <v>5</v>
      </c>
      <c r="F96" s="92"/>
      <c r="G96" s="97">
        <v>0.18</v>
      </c>
      <c r="H96" s="88">
        <f t="shared" si="66"/>
        <v>0</v>
      </c>
      <c r="I96" s="88">
        <f t="shared" si="67"/>
        <v>0</v>
      </c>
      <c r="J96" s="3">
        <v>5</v>
      </c>
      <c r="K96" s="92"/>
      <c r="L96" s="97">
        <v>0.18</v>
      </c>
      <c r="M96" s="88">
        <f t="shared" si="68"/>
        <v>0</v>
      </c>
      <c r="N96" s="88">
        <f t="shared" si="69"/>
        <v>0</v>
      </c>
      <c r="O96" s="3">
        <v>5</v>
      </c>
      <c r="P96" s="92"/>
      <c r="Q96" s="97">
        <v>0.18</v>
      </c>
      <c r="R96" s="88">
        <f t="shared" si="70"/>
        <v>0</v>
      </c>
      <c r="S96" s="88">
        <f t="shared" si="71"/>
        <v>0</v>
      </c>
    </row>
    <row r="97" spans="1:19" ht="32.25" customHeight="1">
      <c r="A97" s="218"/>
      <c r="B97" s="218"/>
      <c r="C97" s="48" t="s">
        <v>35</v>
      </c>
      <c r="D97" s="3" t="s">
        <v>8</v>
      </c>
      <c r="E97" s="3">
        <v>8</v>
      </c>
      <c r="F97" s="92"/>
      <c r="G97" s="97">
        <v>0.18</v>
      </c>
      <c r="H97" s="88">
        <f t="shared" si="66"/>
        <v>0</v>
      </c>
      <c r="I97" s="88">
        <f t="shared" si="67"/>
        <v>0</v>
      </c>
      <c r="J97" s="3">
        <v>8</v>
      </c>
      <c r="K97" s="92"/>
      <c r="L97" s="97">
        <v>0.18</v>
      </c>
      <c r="M97" s="88">
        <f t="shared" si="68"/>
        <v>0</v>
      </c>
      <c r="N97" s="88">
        <f t="shared" si="69"/>
        <v>0</v>
      </c>
      <c r="O97" s="3">
        <v>8</v>
      </c>
      <c r="P97" s="92"/>
      <c r="Q97" s="97">
        <v>0.18</v>
      </c>
      <c r="R97" s="88">
        <f t="shared" si="70"/>
        <v>0</v>
      </c>
      <c r="S97" s="88">
        <f t="shared" si="71"/>
        <v>0</v>
      </c>
    </row>
    <row r="98" spans="1:19" ht="32.25" customHeight="1">
      <c r="A98" s="218"/>
      <c r="B98" s="218"/>
      <c r="C98" s="47" t="s">
        <v>10</v>
      </c>
      <c r="D98" s="3"/>
      <c r="E98" s="3"/>
      <c r="F98" s="92"/>
      <c r="G98" s="110"/>
      <c r="H98" s="89"/>
      <c r="I98" s="89"/>
      <c r="J98" s="3"/>
      <c r="K98" s="92"/>
      <c r="L98" s="110"/>
      <c r="M98" s="89"/>
      <c r="N98" s="89"/>
      <c r="O98" s="3"/>
      <c r="P98" s="92"/>
      <c r="Q98" s="110"/>
      <c r="R98" s="89"/>
      <c r="S98" s="89"/>
    </row>
    <row r="99" spans="1:19" ht="135" customHeight="1">
      <c r="A99" s="218"/>
      <c r="B99" s="218"/>
      <c r="C99" s="48" t="s">
        <v>116</v>
      </c>
      <c r="D99" s="3" t="s">
        <v>11</v>
      </c>
      <c r="E99" s="3">
        <v>25</v>
      </c>
      <c r="F99" s="92"/>
      <c r="G99" s="97">
        <v>0.18</v>
      </c>
      <c r="H99" s="88">
        <f>F99*(100%+G99)</f>
        <v>0</v>
      </c>
      <c r="I99" s="88">
        <f>E99*H99</f>
        <v>0</v>
      </c>
      <c r="J99" s="3">
        <v>25</v>
      </c>
      <c r="K99" s="92"/>
      <c r="L99" s="97">
        <v>0.18</v>
      </c>
      <c r="M99" s="88">
        <f>K99*(100%+L99)</f>
        <v>0</v>
      </c>
      <c r="N99" s="88">
        <f>J99*M99</f>
        <v>0</v>
      </c>
      <c r="O99" s="3">
        <v>25</v>
      </c>
      <c r="P99" s="92"/>
      <c r="Q99" s="97">
        <v>0.18</v>
      </c>
      <c r="R99" s="88">
        <f>P99*(100%+Q99)</f>
        <v>0</v>
      </c>
      <c r="S99" s="88">
        <f>O99*R99</f>
        <v>0</v>
      </c>
    </row>
    <row r="100" spans="1:19" ht="141.75" customHeight="1">
      <c r="A100" s="218"/>
      <c r="B100" s="218"/>
      <c r="C100" s="48" t="s">
        <v>119</v>
      </c>
      <c r="D100" s="3" t="s">
        <v>12</v>
      </c>
      <c r="E100" s="3">
        <v>200</v>
      </c>
      <c r="F100" s="92"/>
      <c r="G100" s="97">
        <v>0.18</v>
      </c>
      <c r="H100" s="88">
        <f>F100*(100%+G100)</f>
        <v>0</v>
      </c>
      <c r="I100" s="88">
        <f>E100*H100</f>
        <v>0</v>
      </c>
      <c r="J100" s="3">
        <v>200</v>
      </c>
      <c r="K100" s="92"/>
      <c r="L100" s="97">
        <v>0.18</v>
      </c>
      <c r="M100" s="88">
        <f>K100*(100%+L100)</f>
        <v>0</v>
      </c>
      <c r="N100" s="88">
        <f>J100*M100</f>
        <v>0</v>
      </c>
      <c r="O100" s="3">
        <v>200</v>
      </c>
      <c r="P100" s="92"/>
      <c r="Q100" s="97">
        <v>0.18</v>
      </c>
      <c r="R100" s="88">
        <f>P100*(100%+Q100)</f>
        <v>0</v>
      </c>
      <c r="S100" s="88">
        <f>O100*R100</f>
        <v>0</v>
      </c>
    </row>
    <row r="101" spans="1:19" ht="53.25" customHeight="1">
      <c r="A101" s="218"/>
      <c r="B101" s="218"/>
      <c r="C101" s="48" t="s">
        <v>118</v>
      </c>
      <c r="D101" s="3" t="s">
        <v>11</v>
      </c>
      <c r="E101" s="3">
        <v>40</v>
      </c>
      <c r="F101" s="92"/>
      <c r="G101" s="97">
        <v>0.18</v>
      </c>
      <c r="H101" s="88">
        <f t="shared" ref="H101:H103" si="72">F101*(100%+G101)</f>
        <v>0</v>
      </c>
      <c r="I101" s="88">
        <f t="shared" ref="I101:I103" si="73">E101*H101</f>
        <v>0</v>
      </c>
      <c r="J101" s="3">
        <v>40</v>
      </c>
      <c r="K101" s="92"/>
      <c r="L101" s="97">
        <v>0.18</v>
      </c>
      <c r="M101" s="88">
        <f t="shared" ref="M101:M103" si="74">K101*(100%+L101)</f>
        <v>0</v>
      </c>
      <c r="N101" s="88">
        <f t="shared" ref="N101:N103" si="75">J101*M101</f>
        <v>0</v>
      </c>
      <c r="O101" s="3">
        <v>40</v>
      </c>
      <c r="P101" s="92"/>
      <c r="Q101" s="97">
        <v>0.18</v>
      </c>
      <c r="R101" s="88">
        <f t="shared" ref="R101:R103" si="76">P101*(100%+Q101)</f>
        <v>0</v>
      </c>
      <c r="S101" s="88">
        <f t="shared" ref="S101:S103" si="77">O101*R101</f>
        <v>0</v>
      </c>
    </row>
    <row r="102" spans="1:19" ht="32.25" customHeight="1">
      <c r="A102" s="218"/>
      <c r="B102" s="218"/>
      <c r="C102" s="48" t="s">
        <v>117</v>
      </c>
      <c r="D102" s="3" t="s">
        <v>13</v>
      </c>
      <c r="E102" s="3">
        <v>250</v>
      </c>
      <c r="F102" s="92"/>
      <c r="G102" s="97">
        <v>0.18</v>
      </c>
      <c r="H102" s="88">
        <f t="shared" si="72"/>
        <v>0</v>
      </c>
      <c r="I102" s="88">
        <f t="shared" si="73"/>
        <v>0</v>
      </c>
      <c r="J102" s="3">
        <v>250</v>
      </c>
      <c r="K102" s="92"/>
      <c r="L102" s="97">
        <v>0.18</v>
      </c>
      <c r="M102" s="88">
        <f t="shared" si="74"/>
        <v>0</v>
      </c>
      <c r="N102" s="88">
        <f t="shared" si="75"/>
        <v>0</v>
      </c>
      <c r="O102" s="3">
        <v>250</v>
      </c>
      <c r="P102" s="92"/>
      <c r="Q102" s="97">
        <v>0.18</v>
      </c>
      <c r="R102" s="88">
        <f t="shared" si="76"/>
        <v>0</v>
      </c>
      <c r="S102" s="88">
        <f t="shared" si="77"/>
        <v>0</v>
      </c>
    </row>
    <row r="103" spans="1:19" ht="34.700000000000003" customHeight="1">
      <c r="A103" s="218"/>
      <c r="B103" s="218"/>
      <c r="C103" s="48" t="s">
        <v>34</v>
      </c>
      <c r="D103" s="3" t="s">
        <v>8</v>
      </c>
      <c r="E103" s="3">
        <v>18</v>
      </c>
      <c r="F103" s="92"/>
      <c r="G103" s="97">
        <v>0.18</v>
      </c>
      <c r="H103" s="88">
        <f t="shared" si="72"/>
        <v>0</v>
      </c>
      <c r="I103" s="88">
        <f t="shared" si="73"/>
        <v>0</v>
      </c>
      <c r="J103" s="3">
        <v>18</v>
      </c>
      <c r="K103" s="92"/>
      <c r="L103" s="97">
        <v>0.18</v>
      </c>
      <c r="M103" s="88">
        <f t="shared" si="74"/>
        <v>0</v>
      </c>
      <c r="N103" s="88">
        <f t="shared" si="75"/>
        <v>0</v>
      </c>
      <c r="O103" s="3">
        <v>18</v>
      </c>
      <c r="P103" s="92"/>
      <c r="Q103" s="97">
        <v>0.18</v>
      </c>
      <c r="R103" s="88">
        <f t="shared" si="76"/>
        <v>0</v>
      </c>
      <c r="S103" s="88">
        <f t="shared" si="77"/>
        <v>0</v>
      </c>
    </row>
    <row r="104" spans="1:19" ht="128.25" customHeight="1">
      <c r="A104" s="218"/>
      <c r="B104" s="218"/>
      <c r="C104" s="48" t="s">
        <v>120</v>
      </c>
      <c r="D104" s="3" t="s">
        <v>12</v>
      </c>
      <c r="E104" s="3">
        <v>20</v>
      </c>
      <c r="F104" s="92"/>
      <c r="G104" s="97">
        <v>0.18</v>
      </c>
      <c r="H104" s="88">
        <f>F104*(100%+G104)</f>
        <v>0</v>
      </c>
      <c r="I104" s="88">
        <f>E104*H104</f>
        <v>0</v>
      </c>
      <c r="J104" s="3">
        <v>20</v>
      </c>
      <c r="K104" s="92"/>
      <c r="L104" s="97">
        <v>0.18</v>
      </c>
      <c r="M104" s="88">
        <f>K104*(100%+L104)</f>
        <v>0</v>
      </c>
      <c r="N104" s="88">
        <f>J104*M104</f>
        <v>0</v>
      </c>
      <c r="O104" s="3">
        <v>20</v>
      </c>
      <c r="P104" s="92"/>
      <c r="Q104" s="97">
        <v>0.18</v>
      </c>
      <c r="R104" s="88">
        <f>P104*(100%+Q104)</f>
        <v>0</v>
      </c>
      <c r="S104" s="88">
        <f>O104*R104</f>
        <v>0</v>
      </c>
    </row>
    <row r="105" spans="1:19" ht="32.25" customHeight="1">
      <c r="A105" s="218"/>
      <c r="B105" s="218"/>
      <c r="C105" s="48" t="s">
        <v>121</v>
      </c>
      <c r="D105" s="49" t="s">
        <v>14</v>
      </c>
      <c r="E105" s="3">
        <v>8</v>
      </c>
      <c r="F105" s="92"/>
      <c r="G105" s="97">
        <v>0.18</v>
      </c>
      <c r="H105" s="88">
        <f>F105*(100%+G105)</f>
        <v>0</v>
      </c>
      <c r="I105" s="88">
        <f>E105*H105</f>
        <v>0</v>
      </c>
      <c r="J105" s="3">
        <v>8</v>
      </c>
      <c r="K105" s="92"/>
      <c r="L105" s="97">
        <v>0.18</v>
      </c>
      <c r="M105" s="88">
        <f>K105*(100%+L105)</f>
        <v>0</v>
      </c>
      <c r="N105" s="88">
        <f>J105*M105</f>
        <v>0</v>
      </c>
      <c r="O105" s="3">
        <v>8</v>
      </c>
      <c r="P105" s="92"/>
      <c r="Q105" s="97">
        <v>0.18</v>
      </c>
      <c r="R105" s="88">
        <f>P105*(100%+Q105)</f>
        <v>0</v>
      </c>
      <c r="S105" s="88">
        <f>O105*R105</f>
        <v>0</v>
      </c>
    </row>
    <row r="106" spans="1:19" ht="32.25" customHeight="1">
      <c r="A106" s="218"/>
      <c r="B106" s="218"/>
      <c r="C106" s="48" t="s">
        <v>122</v>
      </c>
      <c r="D106" s="49" t="s">
        <v>14</v>
      </c>
      <c r="E106" s="3">
        <v>8</v>
      </c>
      <c r="F106" s="92"/>
      <c r="G106" s="97">
        <v>0.18</v>
      </c>
      <c r="H106" s="88">
        <f>F106*(100%+G106)</f>
        <v>0</v>
      </c>
      <c r="I106" s="88">
        <f>E106*H106</f>
        <v>0</v>
      </c>
      <c r="J106" s="3">
        <v>8</v>
      </c>
      <c r="K106" s="92"/>
      <c r="L106" s="97">
        <v>0.18</v>
      </c>
      <c r="M106" s="88">
        <f>K106*(100%+L106)</f>
        <v>0</v>
      </c>
      <c r="N106" s="88">
        <f>J106*M106</f>
        <v>0</v>
      </c>
      <c r="O106" s="3">
        <v>8</v>
      </c>
      <c r="P106" s="92"/>
      <c r="Q106" s="97">
        <v>0.18</v>
      </c>
      <c r="R106" s="88">
        <f>P106*(100%+Q106)</f>
        <v>0</v>
      </c>
      <c r="S106" s="88">
        <f>O106*R106</f>
        <v>0</v>
      </c>
    </row>
    <row r="107" spans="1:19" ht="32.25" customHeight="1">
      <c r="A107" s="218"/>
      <c r="B107" s="218"/>
      <c r="C107" s="48" t="s">
        <v>15</v>
      </c>
      <c r="D107" s="3" t="s">
        <v>14</v>
      </c>
      <c r="E107" s="3">
        <v>10</v>
      </c>
      <c r="F107" s="92"/>
      <c r="G107" s="97">
        <v>0.18</v>
      </c>
      <c r="H107" s="88">
        <f t="shared" ref="H107:H122" si="78">F107*(100%+G107)</f>
        <v>0</v>
      </c>
      <c r="I107" s="88">
        <f t="shared" ref="I107:I122" si="79">E107*H107</f>
        <v>0</v>
      </c>
      <c r="J107" s="3">
        <v>10</v>
      </c>
      <c r="K107" s="92"/>
      <c r="L107" s="97">
        <v>0.18</v>
      </c>
      <c r="M107" s="88">
        <f t="shared" ref="M107:M122" si="80">K107*(100%+L107)</f>
        <v>0</v>
      </c>
      <c r="N107" s="88">
        <f t="shared" ref="N107:N122" si="81">J107*M107</f>
        <v>0</v>
      </c>
      <c r="O107" s="3">
        <v>10</v>
      </c>
      <c r="P107" s="92"/>
      <c r="Q107" s="97">
        <v>0.18</v>
      </c>
      <c r="R107" s="88">
        <f t="shared" ref="R107:R122" si="82">P107*(100%+Q107)</f>
        <v>0</v>
      </c>
      <c r="S107" s="88">
        <f t="shared" ref="S107:S122" si="83">O107*R107</f>
        <v>0</v>
      </c>
    </row>
    <row r="108" spans="1:19" ht="32.25" customHeight="1">
      <c r="A108" s="218"/>
      <c r="B108" s="218"/>
      <c r="C108" s="48" t="s">
        <v>16</v>
      </c>
      <c r="D108" s="3" t="s">
        <v>14</v>
      </c>
      <c r="E108" s="3">
        <v>10</v>
      </c>
      <c r="F108" s="92"/>
      <c r="G108" s="97">
        <v>0.18</v>
      </c>
      <c r="H108" s="88">
        <f t="shared" si="78"/>
        <v>0</v>
      </c>
      <c r="I108" s="88">
        <f t="shared" si="79"/>
        <v>0</v>
      </c>
      <c r="J108" s="3">
        <v>10</v>
      </c>
      <c r="K108" s="92"/>
      <c r="L108" s="97">
        <v>0.18</v>
      </c>
      <c r="M108" s="88">
        <f t="shared" si="80"/>
        <v>0</v>
      </c>
      <c r="N108" s="88">
        <f t="shared" si="81"/>
        <v>0</v>
      </c>
      <c r="O108" s="3">
        <v>10</v>
      </c>
      <c r="P108" s="92"/>
      <c r="Q108" s="97">
        <v>0.18</v>
      </c>
      <c r="R108" s="88">
        <f t="shared" si="82"/>
        <v>0</v>
      </c>
      <c r="S108" s="88">
        <f t="shared" si="83"/>
        <v>0</v>
      </c>
    </row>
    <row r="109" spans="1:19" ht="32.25" customHeight="1">
      <c r="A109" s="218"/>
      <c r="B109" s="218"/>
      <c r="C109" s="48" t="s">
        <v>17</v>
      </c>
      <c r="D109" s="3" t="s">
        <v>14</v>
      </c>
      <c r="E109" s="3">
        <v>8</v>
      </c>
      <c r="F109" s="92"/>
      <c r="G109" s="97">
        <v>0.18</v>
      </c>
      <c r="H109" s="88">
        <f t="shared" si="78"/>
        <v>0</v>
      </c>
      <c r="I109" s="88">
        <f t="shared" si="79"/>
        <v>0</v>
      </c>
      <c r="J109" s="3">
        <v>8</v>
      </c>
      <c r="K109" s="92"/>
      <c r="L109" s="97">
        <v>0.18</v>
      </c>
      <c r="M109" s="88">
        <f t="shared" si="80"/>
        <v>0</v>
      </c>
      <c r="N109" s="88">
        <f t="shared" si="81"/>
        <v>0</v>
      </c>
      <c r="O109" s="3">
        <v>8</v>
      </c>
      <c r="P109" s="92"/>
      <c r="Q109" s="97">
        <v>0.18</v>
      </c>
      <c r="R109" s="88">
        <f t="shared" si="82"/>
        <v>0</v>
      </c>
      <c r="S109" s="88">
        <f t="shared" si="83"/>
        <v>0</v>
      </c>
    </row>
    <row r="110" spans="1:19" ht="32.25" customHeight="1">
      <c r="A110" s="218"/>
      <c r="B110" s="218"/>
      <c r="C110" s="48" t="s">
        <v>123</v>
      </c>
      <c r="D110" s="3" t="s">
        <v>14</v>
      </c>
      <c r="E110" s="3">
        <v>2</v>
      </c>
      <c r="F110" s="92"/>
      <c r="G110" s="97">
        <v>0.18</v>
      </c>
      <c r="H110" s="88">
        <f t="shared" si="78"/>
        <v>0</v>
      </c>
      <c r="I110" s="88">
        <f t="shared" si="79"/>
        <v>0</v>
      </c>
      <c r="J110" s="3">
        <v>2</v>
      </c>
      <c r="K110" s="92"/>
      <c r="L110" s="97">
        <v>0.18</v>
      </c>
      <c r="M110" s="88">
        <f t="shared" si="80"/>
        <v>0</v>
      </c>
      <c r="N110" s="88">
        <f t="shared" si="81"/>
        <v>0</v>
      </c>
      <c r="O110" s="3">
        <v>2</v>
      </c>
      <c r="P110" s="92"/>
      <c r="Q110" s="97">
        <v>0.18</v>
      </c>
      <c r="R110" s="88">
        <f t="shared" si="82"/>
        <v>0</v>
      </c>
      <c r="S110" s="88">
        <f t="shared" si="83"/>
        <v>0</v>
      </c>
    </row>
    <row r="111" spans="1:19" ht="32.25" customHeight="1">
      <c r="A111" s="218"/>
      <c r="B111" s="218"/>
      <c r="C111" s="48" t="s">
        <v>19</v>
      </c>
      <c r="D111" s="3" t="s">
        <v>14</v>
      </c>
      <c r="E111" s="3">
        <v>2</v>
      </c>
      <c r="F111" s="92"/>
      <c r="G111" s="97">
        <v>0.18</v>
      </c>
      <c r="H111" s="88">
        <f t="shared" si="78"/>
        <v>0</v>
      </c>
      <c r="I111" s="88">
        <f t="shared" si="79"/>
        <v>0</v>
      </c>
      <c r="J111" s="3">
        <v>2</v>
      </c>
      <c r="K111" s="92"/>
      <c r="L111" s="97">
        <v>0.18</v>
      </c>
      <c r="M111" s="88">
        <f t="shared" si="80"/>
        <v>0</v>
      </c>
      <c r="N111" s="88">
        <f t="shared" si="81"/>
        <v>0</v>
      </c>
      <c r="O111" s="3">
        <v>2</v>
      </c>
      <c r="P111" s="92"/>
      <c r="Q111" s="97">
        <v>0.18</v>
      </c>
      <c r="R111" s="88">
        <f t="shared" si="82"/>
        <v>0</v>
      </c>
      <c r="S111" s="88">
        <f t="shared" si="83"/>
        <v>0</v>
      </c>
    </row>
    <row r="112" spans="1:19" ht="32.25" customHeight="1">
      <c r="A112" s="218"/>
      <c r="B112" s="218"/>
      <c r="C112" s="48" t="s">
        <v>36</v>
      </c>
      <c r="D112" s="3" t="s">
        <v>14</v>
      </c>
      <c r="E112" s="3">
        <v>2</v>
      </c>
      <c r="F112" s="92"/>
      <c r="G112" s="97">
        <v>0.18</v>
      </c>
      <c r="H112" s="88">
        <f t="shared" si="78"/>
        <v>0</v>
      </c>
      <c r="I112" s="88">
        <f t="shared" si="79"/>
        <v>0</v>
      </c>
      <c r="J112" s="3">
        <v>2</v>
      </c>
      <c r="K112" s="92"/>
      <c r="L112" s="97">
        <v>0.18</v>
      </c>
      <c r="M112" s="88">
        <f t="shared" si="80"/>
        <v>0</v>
      </c>
      <c r="N112" s="88">
        <f t="shared" si="81"/>
        <v>0</v>
      </c>
      <c r="O112" s="3">
        <v>2</v>
      </c>
      <c r="P112" s="92"/>
      <c r="Q112" s="97">
        <v>0.18</v>
      </c>
      <c r="R112" s="88">
        <f t="shared" si="82"/>
        <v>0</v>
      </c>
      <c r="S112" s="88">
        <f t="shared" si="83"/>
        <v>0</v>
      </c>
    </row>
    <row r="113" spans="1:19" ht="32.25" customHeight="1">
      <c r="A113" s="218"/>
      <c r="B113" s="218"/>
      <c r="C113" s="48" t="s">
        <v>20</v>
      </c>
      <c r="D113" s="3" t="s">
        <v>14</v>
      </c>
      <c r="E113" s="3">
        <v>2</v>
      </c>
      <c r="F113" s="92"/>
      <c r="G113" s="97">
        <v>0.18</v>
      </c>
      <c r="H113" s="88">
        <f t="shared" si="78"/>
        <v>0</v>
      </c>
      <c r="I113" s="88">
        <f t="shared" si="79"/>
        <v>0</v>
      </c>
      <c r="J113" s="3">
        <v>2</v>
      </c>
      <c r="K113" s="92"/>
      <c r="L113" s="97">
        <v>0.18</v>
      </c>
      <c r="M113" s="88">
        <f t="shared" si="80"/>
        <v>0</v>
      </c>
      <c r="N113" s="88">
        <f t="shared" si="81"/>
        <v>0</v>
      </c>
      <c r="O113" s="3">
        <v>2</v>
      </c>
      <c r="P113" s="92"/>
      <c r="Q113" s="97">
        <v>0.18</v>
      </c>
      <c r="R113" s="88">
        <f t="shared" si="82"/>
        <v>0</v>
      </c>
      <c r="S113" s="88">
        <f t="shared" si="83"/>
        <v>0</v>
      </c>
    </row>
    <row r="114" spans="1:19" ht="32.25" customHeight="1">
      <c r="A114" s="218"/>
      <c r="B114" s="218"/>
      <c r="C114" s="48" t="s">
        <v>21</v>
      </c>
      <c r="D114" s="3" t="s">
        <v>22</v>
      </c>
      <c r="E114" s="3">
        <v>40</v>
      </c>
      <c r="F114" s="92"/>
      <c r="G114" s="97">
        <v>0.18</v>
      </c>
      <c r="H114" s="88">
        <f t="shared" si="78"/>
        <v>0</v>
      </c>
      <c r="I114" s="88">
        <f t="shared" si="79"/>
        <v>0</v>
      </c>
      <c r="J114" s="3">
        <v>40</v>
      </c>
      <c r="K114" s="92"/>
      <c r="L114" s="97">
        <v>0.18</v>
      </c>
      <c r="M114" s="88">
        <f t="shared" si="80"/>
        <v>0</v>
      </c>
      <c r="N114" s="88">
        <f t="shared" si="81"/>
        <v>0</v>
      </c>
      <c r="O114" s="3">
        <v>40</v>
      </c>
      <c r="P114" s="92"/>
      <c r="Q114" s="97">
        <v>0.18</v>
      </c>
      <c r="R114" s="88">
        <f t="shared" si="82"/>
        <v>0</v>
      </c>
      <c r="S114" s="88">
        <f t="shared" si="83"/>
        <v>0</v>
      </c>
    </row>
    <row r="115" spans="1:19" ht="32.25" customHeight="1">
      <c r="A115" s="218"/>
      <c r="B115" s="218"/>
      <c r="C115" s="48" t="s">
        <v>48</v>
      </c>
      <c r="D115" s="3" t="s">
        <v>49</v>
      </c>
      <c r="E115" s="3">
        <v>1</v>
      </c>
      <c r="F115" s="92"/>
      <c r="G115" s="97">
        <v>0.18</v>
      </c>
      <c r="H115" s="88">
        <f t="shared" si="78"/>
        <v>0</v>
      </c>
      <c r="I115" s="88">
        <f t="shared" si="79"/>
        <v>0</v>
      </c>
      <c r="J115" s="3">
        <v>1</v>
      </c>
      <c r="K115" s="92"/>
      <c r="L115" s="97">
        <v>0.18</v>
      </c>
      <c r="M115" s="88">
        <f t="shared" si="80"/>
        <v>0</v>
      </c>
      <c r="N115" s="88">
        <f t="shared" si="81"/>
        <v>0</v>
      </c>
      <c r="O115" s="3">
        <v>1</v>
      </c>
      <c r="P115" s="92"/>
      <c r="Q115" s="97">
        <v>0.18</v>
      </c>
      <c r="R115" s="88">
        <f t="shared" si="82"/>
        <v>0</v>
      </c>
      <c r="S115" s="88">
        <f t="shared" si="83"/>
        <v>0</v>
      </c>
    </row>
    <row r="116" spans="1:19" ht="32.25" customHeight="1">
      <c r="A116" s="218"/>
      <c r="B116" s="218"/>
      <c r="C116" s="48" t="s">
        <v>124</v>
      </c>
      <c r="D116" s="3" t="s">
        <v>50</v>
      </c>
      <c r="E116" s="3">
        <v>20</v>
      </c>
      <c r="F116" s="92"/>
      <c r="G116" s="97">
        <v>0.18</v>
      </c>
      <c r="H116" s="88">
        <f t="shared" si="78"/>
        <v>0</v>
      </c>
      <c r="I116" s="88">
        <f t="shared" si="79"/>
        <v>0</v>
      </c>
      <c r="J116" s="3">
        <v>20</v>
      </c>
      <c r="K116" s="92"/>
      <c r="L116" s="97">
        <v>0.18</v>
      </c>
      <c r="M116" s="88">
        <f t="shared" si="80"/>
        <v>0</v>
      </c>
      <c r="N116" s="88">
        <f t="shared" si="81"/>
        <v>0</v>
      </c>
      <c r="O116" s="3">
        <v>20</v>
      </c>
      <c r="P116" s="92"/>
      <c r="Q116" s="97">
        <v>0.18</v>
      </c>
      <c r="R116" s="88">
        <f t="shared" si="82"/>
        <v>0</v>
      </c>
      <c r="S116" s="88">
        <f t="shared" si="83"/>
        <v>0</v>
      </c>
    </row>
    <row r="117" spans="1:19" ht="32.25" customHeight="1">
      <c r="A117" s="218"/>
      <c r="B117" s="218"/>
      <c r="C117" s="48" t="s">
        <v>52</v>
      </c>
      <c r="D117" s="3" t="s">
        <v>14</v>
      </c>
      <c r="E117" s="137">
        <v>1</v>
      </c>
      <c r="F117" s="92"/>
      <c r="G117" s="97">
        <v>0.18</v>
      </c>
      <c r="H117" s="88">
        <f t="shared" si="78"/>
        <v>0</v>
      </c>
      <c r="I117" s="88">
        <f t="shared" si="79"/>
        <v>0</v>
      </c>
      <c r="J117" s="137">
        <v>1</v>
      </c>
      <c r="K117" s="92"/>
      <c r="L117" s="97">
        <v>0.18</v>
      </c>
      <c r="M117" s="88">
        <f t="shared" si="80"/>
        <v>0</v>
      </c>
      <c r="N117" s="88">
        <f t="shared" si="81"/>
        <v>0</v>
      </c>
      <c r="O117" s="137">
        <v>1</v>
      </c>
      <c r="P117" s="92"/>
      <c r="Q117" s="97">
        <v>0.18</v>
      </c>
      <c r="R117" s="88">
        <f t="shared" si="82"/>
        <v>0</v>
      </c>
      <c r="S117" s="88">
        <f t="shared" si="83"/>
        <v>0</v>
      </c>
    </row>
    <row r="118" spans="1:19" ht="32.25" customHeight="1">
      <c r="A118" s="218"/>
      <c r="B118" s="218"/>
      <c r="C118" s="48" t="s">
        <v>161</v>
      </c>
      <c r="D118" s="3" t="s">
        <v>159</v>
      </c>
      <c r="E118" s="74">
        <v>5</v>
      </c>
      <c r="F118" s="92"/>
      <c r="G118" s="97">
        <v>0.18</v>
      </c>
      <c r="H118" s="88">
        <f t="shared" si="78"/>
        <v>0</v>
      </c>
      <c r="I118" s="88">
        <f t="shared" si="79"/>
        <v>0</v>
      </c>
      <c r="J118" s="74">
        <v>5</v>
      </c>
      <c r="K118" s="92"/>
      <c r="L118" s="97">
        <v>0.18</v>
      </c>
      <c r="M118" s="88">
        <f t="shared" si="80"/>
        <v>0</v>
      </c>
      <c r="N118" s="88">
        <f t="shared" si="81"/>
        <v>0</v>
      </c>
      <c r="O118" s="74">
        <v>5</v>
      </c>
      <c r="P118" s="92"/>
      <c r="Q118" s="97">
        <v>0.18</v>
      </c>
      <c r="R118" s="88">
        <f t="shared" si="82"/>
        <v>0</v>
      </c>
      <c r="S118" s="88">
        <f t="shared" si="83"/>
        <v>0</v>
      </c>
    </row>
    <row r="119" spans="1:19" ht="32.25" customHeight="1">
      <c r="A119" s="218"/>
      <c r="B119" s="218"/>
      <c r="C119" s="48" t="s">
        <v>162</v>
      </c>
      <c r="D119" s="3" t="s">
        <v>8</v>
      </c>
      <c r="E119" s="74">
        <v>15</v>
      </c>
      <c r="F119" s="92"/>
      <c r="G119" s="97">
        <v>0.18</v>
      </c>
      <c r="H119" s="88">
        <f t="shared" si="78"/>
        <v>0</v>
      </c>
      <c r="I119" s="88">
        <f t="shared" si="79"/>
        <v>0</v>
      </c>
      <c r="J119" s="74">
        <v>15</v>
      </c>
      <c r="K119" s="92"/>
      <c r="L119" s="97">
        <v>0.18</v>
      </c>
      <c r="M119" s="88">
        <f t="shared" si="80"/>
        <v>0</v>
      </c>
      <c r="N119" s="88">
        <f t="shared" si="81"/>
        <v>0</v>
      </c>
      <c r="O119" s="74">
        <v>15</v>
      </c>
      <c r="P119" s="92"/>
      <c r="Q119" s="97">
        <v>0.18</v>
      </c>
      <c r="R119" s="88">
        <f t="shared" si="82"/>
        <v>0</v>
      </c>
      <c r="S119" s="88">
        <f t="shared" si="83"/>
        <v>0</v>
      </c>
    </row>
    <row r="120" spans="1:19" ht="30" customHeight="1">
      <c r="A120" s="218"/>
      <c r="B120" s="218"/>
      <c r="C120" s="42" t="s">
        <v>25</v>
      </c>
      <c r="D120" s="32" t="s">
        <v>42</v>
      </c>
      <c r="E120" s="94">
        <v>1</v>
      </c>
      <c r="F120" s="130"/>
      <c r="G120" s="121">
        <v>0.18</v>
      </c>
      <c r="H120" s="129">
        <f t="shared" si="78"/>
        <v>0</v>
      </c>
      <c r="I120" s="129">
        <f t="shared" si="79"/>
        <v>0</v>
      </c>
      <c r="J120" s="94">
        <v>1</v>
      </c>
      <c r="K120" s="130"/>
      <c r="L120" s="121">
        <v>0.18</v>
      </c>
      <c r="M120" s="129">
        <f t="shared" si="80"/>
        <v>0</v>
      </c>
      <c r="N120" s="129">
        <f t="shared" si="81"/>
        <v>0</v>
      </c>
      <c r="O120" s="94">
        <v>1</v>
      </c>
      <c r="P120" s="95"/>
      <c r="Q120" s="97">
        <v>0.18</v>
      </c>
      <c r="R120" s="88">
        <f t="shared" si="82"/>
        <v>0</v>
      </c>
      <c r="S120" s="88">
        <f t="shared" si="83"/>
        <v>0</v>
      </c>
    </row>
    <row r="121" spans="1:19" ht="30" customHeight="1">
      <c r="A121" s="218"/>
      <c r="B121" s="218"/>
      <c r="C121" s="42" t="s">
        <v>27</v>
      </c>
      <c r="D121" s="32" t="s">
        <v>42</v>
      </c>
      <c r="E121" s="94">
        <v>1</v>
      </c>
      <c r="F121" s="130"/>
      <c r="G121" s="121">
        <v>0.18</v>
      </c>
      <c r="H121" s="129">
        <f t="shared" si="78"/>
        <v>0</v>
      </c>
      <c r="I121" s="129">
        <f t="shared" si="79"/>
        <v>0</v>
      </c>
      <c r="J121" s="94">
        <v>1</v>
      </c>
      <c r="K121" s="130"/>
      <c r="L121" s="121">
        <v>0.18</v>
      </c>
      <c r="M121" s="129">
        <f t="shared" si="80"/>
        <v>0</v>
      </c>
      <c r="N121" s="129">
        <f t="shared" si="81"/>
        <v>0</v>
      </c>
      <c r="O121" s="94">
        <v>1</v>
      </c>
      <c r="P121" s="95"/>
      <c r="Q121" s="97">
        <v>0.18</v>
      </c>
      <c r="R121" s="88">
        <f t="shared" si="82"/>
        <v>0</v>
      </c>
      <c r="S121" s="88">
        <f t="shared" si="83"/>
        <v>0</v>
      </c>
    </row>
    <row r="122" spans="1:19" ht="30" customHeight="1">
      <c r="A122" s="218"/>
      <c r="B122" s="218"/>
      <c r="C122" s="42" t="s">
        <v>28</v>
      </c>
      <c r="D122" s="32" t="s">
        <v>42</v>
      </c>
      <c r="E122" s="94">
        <v>1</v>
      </c>
      <c r="F122" s="130"/>
      <c r="G122" s="121">
        <v>0.18</v>
      </c>
      <c r="H122" s="129">
        <f t="shared" si="78"/>
        <v>0</v>
      </c>
      <c r="I122" s="129">
        <f t="shared" si="79"/>
        <v>0</v>
      </c>
      <c r="J122" s="94">
        <v>1</v>
      </c>
      <c r="K122" s="130"/>
      <c r="L122" s="121">
        <v>0.18</v>
      </c>
      <c r="M122" s="129">
        <f t="shared" si="80"/>
        <v>0</v>
      </c>
      <c r="N122" s="129">
        <f t="shared" si="81"/>
        <v>0</v>
      </c>
      <c r="O122" s="94">
        <v>1</v>
      </c>
      <c r="P122" s="95"/>
      <c r="Q122" s="97">
        <v>0.18</v>
      </c>
      <c r="R122" s="88">
        <f t="shared" si="82"/>
        <v>0</v>
      </c>
      <c r="S122" s="88">
        <f t="shared" si="83"/>
        <v>0</v>
      </c>
    </row>
    <row r="123" spans="1:19" ht="32.25" customHeight="1">
      <c r="A123" s="218"/>
      <c r="B123" s="218"/>
      <c r="C123" s="48" t="s">
        <v>18</v>
      </c>
      <c r="D123" s="3" t="s">
        <v>14</v>
      </c>
      <c r="E123" s="3">
        <v>10</v>
      </c>
      <c r="F123" s="92"/>
      <c r="G123" s="97">
        <v>0.05</v>
      </c>
      <c r="H123" s="88">
        <f t="shared" ref="H123:H129" si="84">F123*(100%+G123)</f>
        <v>0</v>
      </c>
      <c r="I123" s="88">
        <f t="shared" ref="I123:I129" si="85">E123*H123</f>
        <v>0</v>
      </c>
      <c r="J123" s="3">
        <v>10</v>
      </c>
      <c r="K123" s="92"/>
      <c r="L123" s="97">
        <v>0.05</v>
      </c>
      <c r="M123" s="88">
        <f t="shared" ref="M123:M129" si="86">K123*(100%+L123)</f>
        <v>0</v>
      </c>
      <c r="N123" s="88">
        <f t="shared" ref="N123:N129" si="87">J123*M123</f>
        <v>0</v>
      </c>
      <c r="O123" s="3">
        <v>10</v>
      </c>
      <c r="P123" s="92"/>
      <c r="Q123" s="97">
        <v>0.05</v>
      </c>
      <c r="R123" s="88">
        <f t="shared" ref="R123:R129" si="88">P123*(100%+Q123)</f>
        <v>0</v>
      </c>
      <c r="S123" s="88">
        <f t="shared" ref="S123:S129" si="89">O123*R123</f>
        <v>0</v>
      </c>
    </row>
    <row r="124" spans="1:19" ht="32.25" customHeight="1">
      <c r="A124" s="218"/>
      <c r="B124" s="218"/>
      <c r="C124" s="48" t="s">
        <v>167</v>
      </c>
      <c r="D124" s="3" t="s">
        <v>4</v>
      </c>
      <c r="E124" s="3">
        <v>3</v>
      </c>
      <c r="F124" s="92"/>
      <c r="G124" s="97">
        <v>0.05</v>
      </c>
      <c r="H124" s="88">
        <f t="shared" si="84"/>
        <v>0</v>
      </c>
      <c r="I124" s="88">
        <f t="shared" si="85"/>
        <v>0</v>
      </c>
      <c r="J124" s="3">
        <v>3</v>
      </c>
      <c r="K124" s="92"/>
      <c r="L124" s="97">
        <v>0.05</v>
      </c>
      <c r="M124" s="88">
        <f t="shared" si="86"/>
        <v>0</v>
      </c>
      <c r="N124" s="88">
        <f t="shared" si="87"/>
        <v>0</v>
      </c>
      <c r="O124" s="3">
        <v>3</v>
      </c>
      <c r="P124" s="92"/>
      <c r="Q124" s="97">
        <v>0.05</v>
      </c>
      <c r="R124" s="88">
        <f t="shared" si="88"/>
        <v>0</v>
      </c>
      <c r="S124" s="88">
        <f t="shared" si="89"/>
        <v>0</v>
      </c>
    </row>
    <row r="125" spans="1:19" ht="32.25" customHeight="1">
      <c r="A125" s="218"/>
      <c r="B125" s="218"/>
      <c r="C125" s="48" t="s">
        <v>69</v>
      </c>
      <c r="D125" s="3" t="s">
        <v>4</v>
      </c>
      <c r="E125" s="3">
        <v>3</v>
      </c>
      <c r="F125" s="92"/>
      <c r="G125" s="97">
        <v>0.05</v>
      </c>
      <c r="H125" s="88">
        <f t="shared" si="84"/>
        <v>0</v>
      </c>
      <c r="I125" s="88">
        <f t="shared" si="85"/>
        <v>0</v>
      </c>
      <c r="J125" s="3">
        <v>3</v>
      </c>
      <c r="K125" s="92"/>
      <c r="L125" s="97">
        <v>0.05</v>
      </c>
      <c r="M125" s="88">
        <f t="shared" si="86"/>
        <v>0</v>
      </c>
      <c r="N125" s="88">
        <f t="shared" si="87"/>
        <v>0</v>
      </c>
      <c r="O125" s="3">
        <v>3</v>
      </c>
      <c r="P125" s="92"/>
      <c r="Q125" s="97">
        <v>0.05</v>
      </c>
      <c r="R125" s="88">
        <f t="shared" si="88"/>
        <v>0</v>
      </c>
      <c r="S125" s="88">
        <f t="shared" si="89"/>
        <v>0</v>
      </c>
    </row>
    <row r="126" spans="1:19" ht="32.25" customHeight="1">
      <c r="A126" s="218"/>
      <c r="B126" s="218"/>
      <c r="C126" s="48" t="s">
        <v>71</v>
      </c>
      <c r="D126" s="3" t="s">
        <v>4</v>
      </c>
      <c r="E126" s="3">
        <v>2</v>
      </c>
      <c r="F126" s="92"/>
      <c r="G126" s="97">
        <v>0.05</v>
      </c>
      <c r="H126" s="88">
        <f t="shared" si="84"/>
        <v>0</v>
      </c>
      <c r="I126" s="88">
        <f t="shared" si="85"/>
        <v>0</v>
      </c>
      <c r="J126" s="3">
        <v>2</v>
      </c>
      <c r="K126" s="92"/>
      <c r="L126" s="97">
        <v>0.05</v>
      </c>
      <c r="M126" s="88">
        <f t="shared" si="86"/>
        <v>0</v>
      </c>
      <c r="N126" s="88">
        <f t="shared" si="87"/>
        <v>0</v>
      </c>
      <c r="O126" s="3">
        <v>2</v>
      </c>
      <c r="P126" s="92"/>
      <c r="Q126" s="97">
        <v>0.05</v>
      </c>
      <c r="R126" s="88">
        <f t="shared" si="88"/>
        <v>0</v>
      </c>
      <c r="S126" s="88">
        <f t="shared" si="89"/>
        <v>0</v>
      </c>
    </row>
    <row r="127" spans="1:19" ht="32.25" customHeight="1">
      <c r="A127" s="218"/>
      <c r="B127" s="218"/>
      <c r="C127" s="48" t="s">
        <v>72</v>
      </c>
      <c r="D127" s="3" t="s">
        <v>4</v>
      </c>
      <c r="E127" s="3">
        <v>2</v>
      </c>
      <c r="F127" s="92"/>
      <c r="G127" s="97">
        <v>0.05</v>
      </c>
      <c r="H127" s="88">
        <f t="shared" si="84"/>
        <v>0</v>
      </c>
      <c r="I127" s="88">
        <f t="shared" si="85"/>
        <v>0</v>
      </c>
      <c r="J127" s="3">
        <v>2</v>
      </c>
      <c r="K127" s="92"/>
      <c r="L127" s="97">
        <v>0.05</v>
      </c>
      <c r="M127" s="88">
        <f t="shared" si="86"/>
        <v>0</v>
      </c>
      <c r="N127" s="88">
        <f t="shared" si="87"/>
        <v>0</v>
      </c>
      <c r="O127" s="3">
        <v>2</v>
      </c>
      <c r="P127" s="92"/>
      <c r="Q127" s="97">
        <v>0.05</v>
      </c>
      <c r="R127" s="88">
        <f t="shared" si="88"/>
        <v>0</v>
      </c>
      <c r="S127" s="88">
        <f t="shared" si="89"/>
        <v>0</v>
      </c>
    </row>
    <row r="128" spans="1:19" ht="32.25" customHeight="1">
      <c r="A128" s="218"/>
      <c r="B128" s="218"/>
      <c r="C128" s="48" t="s">
        <v>244</v>
      </c>
      <c r="D128" s="3" t="s">
        <v>4</v>
      </c>
      <c r="E128" s="3">
        <v>2</v>
      </c>
      <c r="F128" s="92"/>
      <c r="G128" s="97">
        <v>0.05</v>
      </c>
      <c r="H128" s="88">
        <f t="shared" si="84"/>
        <v>0</v>
      </c>
      <c r="I128" s="88">
        <f t="shared" si="85"/>
        <v>0</v>
      </c>
      <c r="J128" s="3">
        <v>2</v>
      </c>
      <c r="K128" s="92"/>
      <c r="L128" s="97">
        <v>0.05</v>
      </c>
      <c r="M128" s="88">
        <f t="shared" si="86"/>
        <v>0</v>
      </c>
      <c r="N128" s="88">
        <f t="shared" si="87"/>
        <v>0</v>
      </c>
      <c r="O128" s="3">
        <v>2</v>
      </c>
      <c r="P128" s="92"/>
      <c r="Q128" s="97">
        <v>0.05</v>
      </c>
      <c r="R128" s="88">
        <f t="shared" si="88"/>
        <v>0</v>
      </c>
      <c r="S128" s="88">
        <f t="shared" si="89"/>
        <v>0</v>
      </c>
    </row>
    <row r="129" spans="1:19" ht="32.25" customHeight="1">
      <c r="A129" s="218"/>
      <c r="B129" s="218"/>
      <c r="C129" s="48" t="s">
        <v>23</v>
      </c>
      <c r="D129" s="3" t="s">
        <v>22</v>
      </c>
      <c r="E129" s="3">
        <v>500</v>
      </c>
      <c r="F129" s="92"/>
      <c r="G129" s="97">
        <v>0.05</v>
      </c>
      <c r="H129" s="88">
        <f t="shared" si="84"/>
        <v>0</v>
      </c>
      <c r="I129" s="88">
        <f t="shared" si="85"/>
        <v>0</v>
      </c>
      <c r="J129" s="3">
        <v>500</v>
      </c>
      <c r="K129" s="92"/>
      <c r="L129" s="97">
        <v>0.05</v>
      </c>
      <c r="M129" s="88">
        <f t="shared" si="86"/>
        <v>0</v>
      </c>
      <c r="N129" s="88">
        <f t="shared" si="87"/>
        <v>0</v>
      </c>
      <c r="O129" s="3">
        <v>500</v>
      </c>
      <c r="P129" s="92"/>
      <c r="Q129" s="97">
        <v>0.05</v>
      </c>
      <c r="R129" s="88">
        <f t="shared" si="88"/>
        <v>0</v>
      </c>
      <c r="S129" s="88">
        <f t="shared" si="89"/>
        <v>0</v>
      </c>
    </row>
    <row r="130" spans="1:19" ht="32.25" customHeight="1">
      <c r="A130" s="218"/>
      <c r="B130" s="220"/>
      <c r="C130" s="58" t="s">
        <v>65</v>
      </c>
      <c r="D130" s="59"/>
      <c r="E130" s="200">
        <f>SUM(I95:I129)</f>
        <v>0</v>
      </c>
      <c r="F130" s="201"/>
      <c r="G130" s="201"/>
      <c r="H130" s="201"/>
      <c r="I130" s="202"/>
      <c r="J130" s="200">
        <f>SUM(N95:N129)</f>
        <v>0</v>
      </c>
      <c r="K130" s="201"/>
      <c r="L130" s="201"/>
      <c r="M130" s="201"/>
      <c r="N130" s="202"/>
      <c r="O130" s="200">
        <f>SUM(S95:S129)</f>
        <v>0</v>
      </c>
      <c r="P130" s="201"/>
      <c r="Q130" s="201"/>
      <c r="R130" s="201"/>
      <c r="S130" s="202"/>
    </row>
    <row r="131" spans="1:19" ht="47.25" customHeight="1">
      <c r="A131" s="29" t="s">
        <v>1</v>
      </c>
      <c r="B131" s="29"/>
      <c r="C131" s="115" t="s">
        <v>54</v>
      </c>
      <c r="D131" s="26"/>
      <c r="E131" s="51" t="s">
        <v>33</v>
      </c>
      <c r="F131" s="52" t="s">
        <v>44</v>
      </c>
      <c r="G131" s="78" t="s">
        <v>45</v>
      </c>
      <c r="H131" s="78" t="s">
        <v>46</v>
      </c>
      <c r="I131" s="78" t="s">
        <v>47</v>
      </c>
      <c r="J131" s="51" t="s">
        <v>33</v>
      </c>
      <c r="K131" s="52" t="s">
        <v>44</v>
      </c>
      <c r="L131" s="78" t="s">
        <v>45</v>
      </c>
      <c r="M131" s="78" t="s">
        <v>46</v>
      </c>
      <c r="N131" s="78" t="s">
        <v>47</v>
      </c>
      <c r="O131" s="51" t="s">
        <v>33</v>
      </c>
      <c r="P131" s="52" t="s">
        <v>44</v>
      </c>
      <c r="Q131" s="78" t="s">
        <v>45</v>
      </c>
      <c r="R131" s="78" t="s">
        <v>46</v>
      </c>
      <c r="S131" s="78" t="s">
        <v>47</v>
      </c>
    </row>
    <row r="132" spans="1:19" ht="35.1" customHeight="1">
      <c r="A132" s="212">
        <v>1</v>
      </c>
      <c r="B132" s="212" t="s">
        <v>147</v>
      </c>
      <c r="C132" s="35" t="s">
        <v>73</v>
      </c>
      <c r="D132" s="24" t="s">
        <v>4</v>
      </c>
      <c r="E132" s="131">
        <v>12</v>
      </c>
      <c r="F132" s="142"/>
      <c r="G132" s="121">
        <v>0.18</v>
      </c>
      <c r="H132" s="129">
        <f t="shared" ref="H132:H139" si="90">F132*(100%+G132)</f>
        <v>0</v>
      </c>
      <c r="I132" s="149">
        <f t="shared" ref="I132:I139" si="91">E132*H132</f>
        <v>0</v>
      </c>
      <c r="J132" s="131">
        <v>12</v>
      </c>
      <c r="K132" s="142"/>
      <c r="L132" s="121">
        <v>0.18</v>
      </c>
      <c r="M132" s="129">
        <f t="shared" ref="M132:M139" si="92">K132*(100%+L132)</f>
        <v>0</v>
      </c>
      <c r="N132" s="129">
        <f t="shared" ref="N132:N139" si="93">J132*M132</f>
        <v>0</v>
      </c>
      <c r="O132" s="131">
        <v>12</v>
      </c>
      <c r="P132" s="81"/>
      <c r="Q132" s="97">
        <v>0.18</v>
      </c>
      <c r="R132" s="88">
        <f t="shared" ref="R132:R139" si="94">P132*(100%+Q132)</f>
        <v>0</v>
      </c>
      <c r="S132" s="88">
        <f t="shared" ref="S132:S139" si="95">O132*R132</f>
        <v>0</v>
      </c>
    </row>
    <row r="133" spans="1:19" ht="34.5" customHeight="1">
      <c r="A133" s="213"/>
      <c r="B133" s="213"/>
      <c r="C133" s="36" t="s">
        <v>75</v>
      </c>
      <c r="D133" s="24" t="s">
        <v>4</v>
      </c>
      <c r="E133" s="131">
        <f>12*8</f>
        <v>96</v>
      </c>
      <c r="F133" s="122"/>
      <c r="G133" s="121">
        <v>0.18</v>
      </c>
      <c r="H133" s="129">
        <f t="shared" si="90"/>
        <v>0</v>
      </c>
      <c r="I133" s="149">
        <f t="shared" si="91"/>
        <v>0</v>
      </c>
      <c r="J133" s="131">
        <f>12*7</f>
        <v>84</v>
      </c>
      <c r="K133" s="122"/>
      <c r="L133" s="121">
        <v>0.18</v>
      </c>
      <c r="M133" s="129">
        <f t="shared" si="92"/>
        <v>0</v>
      </c>
      <c r="N133" s="129">
        <f t="shared" si="93"/>
        <v>0</v>
      </c>
      <c r="O133" s="131">
        <f>12*3</f>
        <v>36</v>
      </c>
      <c r="P133" s="105"/>
      <c r="Q133" s="97">
        <v>0.18</v>
      </c>
      <c r="R133" s="88">
        <f t="shared" si="94"/>
        <v>0</v>
      </c>
      <c r="S133" s="88">
        <f t="shared" si="95"/>
        <v>0</v>
      </c>
    </row>
    <row r="134" spans="1:19" ht="35.1" customHeight="1">
      <c r="A134" s="213"/>
      <c r="B134" s="213"/>
      <c r="C134" s="36" t="s">
        <v>74</v>
      </c>
      <c r="D134" s="24" t="s">
        <v>8</v>
      </c>
      <c r="E134" s="131">
        <f>12*5</f>
        <v>60</v>
      </c>
      <c r="F134" s="122"/>
      <c r="G134" s="121">
        <v>0.05</v>
      </c>
      <c r="H134" s="129">
        <f t="shared" si="90"/>
        <v>0</v>
      </c>
      <c r="I134" s="149">
        <f t="shared" si="91"/>
        <v>0</v>
      </c>
      <c r="J134" s="131">
        <f>12*5</f>
        <v>60</v>
      </c>
      <c r="K134" s="122"/>
      <c r="L134" s="121">
        <v>0.05</v>
      </c>
      <c r="M134" s="129">
        <f t="shared" si="92"/>
        <v>0</v>
      </c>
      <c r="N134" s="129">
        <f t="shared" si="93"/>
        <v>0</v>
      </c>
      <c r="O134" s="131">
        <f>12*2</f>
        <v>24</v>
      </c>
      <c r="P134" s="105"/>
      <c r="Q134" s="97">
        <v>0.05</v>
      </c>
      <c r="R134" s="88">
        <f t="shared" si="94"/>
        <v>0</v>
      </c>
      <c r="S134" s="88">
        <f t="shared" si="95"/>
        <v>0</v>
      </c>
    </row>
    <row r="135" spans="1:19" ht="35.1" customHeight="1">
      <c r="A135" s="213"/>
      <c r="B135" s="213"/>
      <c r="C135" s="36" t="s">
        <v>240</v>
      </c>
      <c r="D135" s="24" t="s">
        <v>8</v>
      </c>
      <c r="E135" s="131">
        <f>12*3</f>
        <v>36</v>
      </c>
      <c r="F135" s="122"/>
      <c r="G135" s="121">
        <v>0.05</v>
      </c>
      <c r="H135" s="129">
        <f t="shared" si="90"/>
        <v>0</v>
      </c>
      <c r="I135" s="149">
        <f t="shared" si="91"/>
        <v>0</v>
      </c>
      <c r="J135" s="131">
        <f>12*2</f>
        <v>24</v>
      </c>
      <c r="K135" s="122"/>
      <c r="L135" s="121">
        <v>0.05</v>
      </c>
      <c r="M135" s="129">
        <f t="shared" si="92"/>
        <v>0</v>
      </c>
      <c r="N135" s="129">
        <f t="shared" si="93"/>
        <v>0</v>
      </c>
      <c r="O135" s="131">
        <v>12</v>
      </c>
      <c r="P135" s="105"/>
      <c r="Q135" s="97">
        <v>0.05</v>
      </c>
      <c r="R135" s="88">
        <f t="shared" si="94"/>
        <v>0</v>
      </c>
      <c r="S135" s="88">
        <f t="shared" si="95"/>
        <v>0</v>
      </c>
    </row>
    <row r="136" spans="1:19" ht="35.1" customHeight="1">
      <c r="A136" s="213"/>
      <c r="B136" s="213"/>
      <c r="C136" s="36" t="s">
        <v>55</v>
      </c>
      <c r="D136" s="24" t="s">
        <v>8</v>
      </c>
      <c r="E136" s="131">
        <f>12*9</f>
        <v>108</v>
      </c>
      <c r="F136" s="122"/>
      <c r="G136" s="121">
        <v>0.05</v>
      </c>
      <c r="H136" s="129">
        <f t="shared" si="90"/>
        <v>0</v>
      </c>
      <c r="I136" s="149">
        <f t="shared" si="91"/>
        <v>0</v>
      </c>
      <c r="J136" s="131">
        <f>12*8</f>
        <v>96</v>
      </c>
      <c r="K136" s="122"/>
      <c r="L136" s="121">
        <v>0.05</v>
      </c>
      <c r="M136" s="129">
        <f t="shared" si="92"/>
        <v>0</v>
      </c>
      <c r="N136" s="129">
        <f t="shared" si="93"/>
        <v>0</v>
      </c>
      <c r="O136" s="131">
        <f>12*8</f>
        <v>96</v>
      </c>
      <c r="P136" s="105"/>
      <c r="Q136" s="97">
        <v>0.05</v>
      </c>
      <c r="R136" s="88">
        <f t="shared" si="94"/>
        <v>0</v>
      </c>
      <c r="S136" s="88">
        <f t="shared" si="95"/>
        <v>0</v>
      </c>
    </row>
    <row r="137" spans="1:19" ht="35.1" customHeight="1">
      <c r="A137" s="213"/>
      <c r="B137" s="213"/>
      <c r="C137" s="36" t="s">
        <v>56</v>
      </c>
      <c r="D137" s="24" t="s">
        <v>8</v>
      </c>
      <c r="E137" s="31">
        <v>1</v>
      </c>
      <c r="F137" s="122"/>
      <c r="G137" s="121">
        <v>0.05</v>
      </c>
      <c r="H137" s="129">
        <f t="shared" si="90"/>
        <v>0</v>
      </c>
      <c r="I137" s="149">
        <f t="shared" si="91"/>
        <v>0</v>
      </c>
      <c r="J137" s="31">
        <v>1</v>
      </c>
      <c r="K137" s="122"/>
      <c r="L137" s="121">
        <v>0.05</v>
      </c>
      <c r="M137" s="129">
        <f t="shared" si="92"/>
        <v>0</v>
      </c>
      <c r="N137" s="129">
        <f t="shared" si="93"/>
        <v>0</v>
      </c>
      <c r="O137" s="31">
        <v>1</v>
      </c>
      <c r="P137" s="105"/>
      <c r="Q137" s="97">
        <v>0.05</v>
      </c>
      <c r="R137" s="88">
        <f t="shared" si="94"/>
        <v>0</v>
      </c>
      <c r="S137" s="88">
        <f t="shared" si="95"/>
        <v>0</v>
      </c>
    </row>
    <row r="138" spans="1:19" ht="35.1" customHeight="1">
      <c r="A138" s="213"/>
      <c r="B138" s="213"/>
      <c r="C138" s="36" t="s">
        <v>241</v>
      </c>
      <c r="D138" s="24" t="s">
        <v>8</v>
      </c>
      <c r="E138" s="131">
        <v>12</v>
      </c>
      <c r="F138" s="122"/>
      <c r="G138" s="121">
        <v>0.05</v>
      </c>
      <c r="H138" s="129">
        <f t="shared" si="90"/>
        <v>0</v>
      </c>
      <c r="I138" s="149">
        <f t="shared" si="91"/>
        <v>0</v>
      </c>
      <c r="J138" s="131">
        <f>12*2</f>
        <v>24</v>
      </c>
      <c r="K138" s="122"/>
      <c r="L138" s="121">
        <v>0.05</v>
      </c>
      <c r="M138" s="129">
        <f t="shared" si="92"/>
        <v>0</v>
      </c>
      <c r="N138" s="129">
        <f t="shared" si="93"/>
        <v>0</v>
      </c>
      <c r="O138" s="131">
        <f>12*2</f>
        <v>24</v>
      </c>
      <c r="P138" s="105"/>
      <c r="Q138" s="97">
        <v>0.05</v>
      </c>
      <c r="R138" s="88">
        <f t="shared" si="94"/>
        <v>0</v>
      </c>
      <c r="S138" s="88">
        <f t="shared" si="95"/>
        <v>0</v>
      </c>
    </row>
    <row r="139" spans="1:19" ht="35.1" customHeight="1">
      <c r="A139" s="213"/>
      <c r="B139" s="213"/>
      <c r="C139" s="36" t="s">
        <v>57</v>
      </c>
      <c r="D139" s="24" t="s">
        <v>8</v>
      </c>
      <c r="E139" s="131">
        <f>12*4</f>
        <v>48</v>
      </c>
      <c r="F139" s="122"/>
      <c r="G139" s="121">
        <v>0.05</v>
      </c>
      <c r="H139" s="129">
        <f t="shared" si="90"/>
        <v>0</v>
      </c>
      <c r="I139" s="149">
        <f t="shared" si="91"/>
        <v>0</v>
      </c>
      <c r="J139" s="131">
        <f>12*4</f>
        <v>48</v>
      </c>
      <c r="K139" s="122"/>
      <c r="L139" s="121">
        <v>0.05</v>
      </c>
      <c r="M139" s="129">
        <f t="shared" si="92"/>
        <v>0</v>
      </c>
      <c r="N139" s="129">
        <f t="shared" si="93"/>
        <v>0</v>
      </c>
      <c r="O139" s="131">
        <f>12*4</f>
        <v>48</v>
      </c>
      <c r="P139" s="105"/>
      <c r="Q139" s="97">
        <v>0.05</v>
      </c>
      <c r="R139" s="88">
        <f t="shared" si="94"/>
        <v>0</v>
      </c>
      <c r="S139" s="88">
        <f t="shared" si="95"/>
        <v>0</v>
      </c>
    </row>
    <row r="140" spans="1:19" ht="35.1" customHeight="1">
      <c r="A140" s="213"/>
      <c r="B140" s="213"/>
      <c r="C140" s="33" t="s">
        <v>64</v>
      </c>
      <c r="D140" s="60"/>
      <c r="E140" s="204">
        <f>SUM(I132:I139)</f>
        <v>0</v>
      </c>
      <c r="F140" s="205"/>
      <c r="G140" s="205"/>
      <c r="H140" s="205"/>
      <c r="I140" s="206">
        <f>SUM(I132:I139)</f>
        <v>0</v>
      </c>
      <c r="J140" s="204">
        <f>SUM(N132:N139)</f>
        <v>0</v>
      </c>
      <c r="K140" s="205"/>
      <c r="L140" s="205"/>
      <c r="M140" s="205"/>
      <c r="N140" s="206">
        <f>SUM(N132:N139)</f>
        <v>0</v>
      </c>
      <c r="O140" s="204">
        <f>SUM(S132:S139)</f>
        <v>0</v>
      </c>
      <c r="P140" s="205"/>
      <c r="Q140" s="205"/>
      <c r="R140" s="205"/>
      <c r="S140" s="206">
        <f>SUM(S132:S139)</f>
        <v>0</v>
      </c>
    </row>
    <row r="141" spans="1:19" ht="30" customHeight="1">
      <c r="A141" s="213">
        <v>2</v>
      </c>
      <c r="B141" s="213"/>
      <c r="C141" s="37" t="s">
        <v>114</v>
      </c>
      <c r="D141" s="24"/>
      <c r="E141" s="131"/>
      <c r="F141" s="144"/>
      <c r="G141" s="151"/>
      <c r="H141" s="133"/>
      <c r="I141" s="133"/>
      <c r="J141" s="131"/>
      <c r="K141" s="144"/>
      <c r="L141" s="151"/>
      <c r="M141" s="133"/>
      <c r="N141" s="133"/>
      <c r="O141" s="131"/>
      <c r="P141" s="83"/>
      <c r="Q141" s="21"/>
      <c r="R141" s="90"/>
      <c r="S141" s="90"/>
    </row>
    <row r="142" spans="1:19" ht="30" customHeight="1">
      <c r="A142" s="213"/>
      <c r="B142" s="213"/>
      <c r="C142" s="38" t="s">
        <v>37</v>
      </c>
      <c r="D142" s="24" t="s">
        <v>8</v>
      </c>
      <c r="E142" s="134">
        <v>10</v>
      </c>
      <c r="F142" s="144"/>
      <c r="G142" s="152">
        <v>0.18</v>
      </c>
      <c r="H142" s="129">
        <f t="shared" ref="H142:H144" si="96">F142*(100%+G142)</f>
        <v>0</v>
      </c>
      <c r="I142" s="129">
        <f t="shared" ref="I142:I144" si="97">E142*H142</f>
        <v>0</v>
      </c>
      <c r="J142" s="134">
        <v>10</v>
      </c>
      <c r="K142" s="144"/>
      <c r="L142" s="152">
        <v>0.18</v>
      </c>
      <c r="M142" s="129">
        <f t="shared" ref="M142:M144" si="98">K142*(100%+L142)</f>
        <v>0</v>
      </c>
      <c r="N142" s="129">
        <f t="shared" ref="N142:N144" si="99">J142*M142</f>
        <v>0</v>
      </c>
      <c r="O142" s="134">
        <v>10</v>
      </c>
      <c r="P142" s="83"/>
      <c r="Q142" s="50">
        <v>0.18</v>
      </c>
      <c r="R142" s="88">
        <f t="shared" ref="R142:R144" si="100">P142*(100%+Q142)</f>
        <v>0</v>
      </c>
      <c r="S142" s="88">
        <f t="shared" ref="S142:S144" si="101">O142*R142</f>
        <v>0</v>
      </c>
    </row>
    <row r="143" spans="1:19" ht="30" customHeight="1">
      <c r="A143" s="213"/>
      <c r="B143" s="213"/>
      <c r="C143" s="38" t="s">
        <v>38</v>
      </c>
      <c r="D143" s="24" t="s">
        <v>8</v>
      </c>
      <c r="E143" s="134">
        <v>5</v>
      </c>
      <c r="F143" s="144"/>
      <c r="G143" s="152">
        <v>0.18</v>
      </c>
      <c r="H143" s="129">
        <f t="shared" si="96"/>
        <v>0</v>
      </c>
      <c r="I143" s="129">
        <f t="shared" si="97"/>
        <v>0</v>
      </c>
      <c r="J143" s="134">
        <v>5</v>
      </c>
      <c r="K143" s="144"/>
      <c r="L143" s="152">
        <v>0.18</v>
      </c>
      <c r="M143" s="129">
        <f t="shared" si="98"/>
        <v>0</v>
      </c>
      <c r="N143" s="129">
        <f t="shared" si="99"/>
        <v>0</v>
      </c>
      <c r="O143" s="134">
        <v>5</v>
      </c>
      <c r="P143" s="83"/>
      <c r="Q143" s="50">
        <v>0.18</v>
      </c>
      <c r="R143" s="88">
        <f t="shared" si="100"/>
        <v>0</v>
      </c>
      <c r="S143" s="88">
        <f t="shared" si="101"/>
        <v>0</v>
      </c>
    </row>
    <row r="144" spans="1:19" ht="30" customHeight="1">
      <c r="A144" s="213"/>
      <c r="B144" s="213"/>
      <c r="C144" s="38" t="s">
        <v>39</v>
      </c>
      <c r="D144" s="24" t="s">
        <v>8</v>
      </c>
      <c r="E144" s="134">
        <v>3</v>
      </c>
      <c r="F144" s="144"/>
      <c r="G144" s="152">
        <v>0.18</v>
      </c>
      <c r="H144" s="129">
        <f t="shared" si="96"/>
        <v>0</v>
      </c>
      <c r="I144" s="129">
        <f t="shared" si="97"/>
        <v>0</v>
      </c>
      <c r="J144" s="134">
        <v>3</v>
      </c>
      <c r="K144" s="144"/>
      <c r="L144" s="152">
        <v>0.18</v>
      </c>
      <c r="M144" s="129">
        <f t="shared" si="98"/>
        <v>0</v>
      </c>
      <c r="N144" s="129">
        <f t="shared" si="99"/>
        <v>0</v>
      </c>
      <c r="O144" s="134">
        <v>3</v>
      </c>
      <c r="P144" s="83"/>
      <c r="Q144" s="50">
        <v>0.18</v>
      </c>
      <c r="R144" s="88">
        <f t="shared" si="100"/>
        <v>0</v>
      </c>
      <c r="S144" s="88">
        <f t="shared" si="101"/>
        <v>0</v>
      </c>
    </row>
    <row r="145" spans="1:19" ht="30" customHeight="1">
      <c r="A145" s="213"/>
      <c r="B145" s="213"/>
      <c r="C145" s="47" t="s">
        <v>115</v>
      </c>
      <c r="D145" s="24"/>
      <c r="E145" s="134"/>
      <c r="F145" s="144"/>
      <c r="G145" s="153"/>
      <c r="H145" s="133"/>
      <c r="I145" s="133"/>
      <c r="J145" s="134"/>
      <c r="K145" s="144"/>
      <c r="L145" s="153"/>
      <c r="M145" s="133"/>
      <c r="N145" s="133"/>
      <c r="O145" s="134"/>
      <c r="P145" s="83"/>
      <c r="Q145" s="27"/>
      <c r="R145" s="90"/>
      <c r="S145" s="90"/>
    </row>
    <row r="146" spans="1:19" ht="30" customHeight="1">
      <c r="A146" s="213"/>
      <c r="B146" s="213"/>
      <c r="C146" s="48" t="s">
        <v>37</v>
      </c>
      <c r="D146" s="24" t="s">
        <v>8</v>
      </c>
      <c r="E146" s="134">
        <v>20</v>
      </c>
      <c r="F146" s="144"/>
      <c r="G146" s="152">
        <v>0.18</v>
      </c>
      <c r="H146" s="129">
        <f t="shared" ref="H146:H148" si="102">F146*(100%+G146)</f>
        <v>0</v>
      </c>
      <c r="I146" s="129">
        <f t="shared" ref="I146:I148" si="103">E146*H146</f>
        <v>0</v>
      </c>
      <c r="J146" s="134">
        <v>20</v>
      </c>
      <c r="K146" s="144"/>
      <c r="L146" s="152">
        <v>0.18</v>
      </c>
      <c r="M146" s="129">
        <f t="shared" ref="M146:M148" si="104">K146*(100%+L146)</f>
        <v>0</v>
      </c>
      <c r="N146" s="129">
        <f t="shared" ref="N146:N148" si="105">J146*M146</f>
        <v>0</v>
      </c>
      <c r="O146" s="134">
        <v>20</v>
      </c>
      <c r="P146" s="83"/>
      <c r="Q146" s="50">
        <v>0.18</v>
      </c>
      <c r="R146" s="88">
        <f t="shared" ref="R146:R148" si="106">P146*(100%+Q146)</f>
        <v>0</v>
      </c>
      <c r="S146" s="88">
        <f t="shared" ref="S146:S148" si="107">O146*R146</f>
        <v>0</v>
      </c>
    </row>
    <row r="147" spans="1:19" ht="30" customHeight="1">
      <c r="A147" s="213"/>
      <c r="B147" s="213"/>
      <c r="C147" s="48" t="s">
        <v>38</v>
      </c>
      <c r="D147" s="24" t="s">
        <v>8</v>
      </c>
      <c r="E147" s="134">
        <v>10</v>
      </c>
      <c r="F147" s="144"/>
      <c r="G147" s="152">
        <v>0.18</v>
      </c>
      <c r="H147" s="129">
        <f t="shared" si="102"/>
        <v>0</v>
      </c>
      <c r="I147" s="129">
        <f t="shared" si="103"/>
        <v>0</v>
      </c>
      <c r="J147" s="134">
        <v>10</v>
      </c>
      <c r="K147" s="144"/>
      <c r="L147" s="152">
        <v>0.18</v>
      </c>
      <c r="M147" s="129">
        <f t="shared" si="104"/>
        <v>0</v>
      </c>
      <c r="N147" s="129">
        <f t="shared" si="105"/>
        <v>0</v>
      </c>
      <c r="O147" s="134">
        <v>10</v>
      </c>
      <c r="P147" s="83"/>
      <c r="Q147" s="50">
        <v>0.18</v>
      </c>
      <c r="R147" s="88">
        <f t="shared" si="106"/>
        <v>0</v>
      </c>
      <c r="S147" s="88">
        <f t="shared" si="107"/>
        <v>0</v>
      </c>
    </row>
    <row r="148" spans="1:19" ht="30" customHeight="1">
      <c r="A148" s="213"/>
      <c r="B148" s="213"/>
      <c r="C148" s="48" t="s">
        <v>39</v>
      </c>
      <c r="D148" s="24" t="s">
        <v>8</v>
      </c>
      <c r="E148" s="134">
        <v>3</v>
      </c>
      <c r="F148" s="144"/>
      <c r="G148" s="152">
        <v>0.18</v>
      </c>
      <c r="H148" s="129">
        <f t="shared" si="102"/>
        <v>0</v>
      </c>
      <c r="I148" s="129">
        <f t="shared" si="103"/>
        <v>0</v>
      </c>
      <c r="J148" s="134">
        <v>3</v>
      </c>
      <c r="K148" s="144"/>
      <c r="L148" s="152">
        <v>0.18</v>
      </c>
      <c r="M148" s="129">
        <f t="shared" si="104"/>
        <v>0</v>
      </c>
      <c r="N148" s="129">
        <f t="shared" si="105"/>
        <v>0</v>
      </c>
      <c r="O148" s="134">
        <v>3</v>
      </c>
      <c r="P148" s="83"/>
      <c r="Q148" s="50">
        <v>0.18</v>
      </c>
      <c r="R148" s="88">
        <f t="shared" si="106"/>
        <v>0</v>
      </c>
      <c r="S148" s="88">
        <f t="shared" si="107"/>
        <v>0</v>
      </c>
    </row>
    <row r="149" spans="1:19" ht="30" customHeight="1">
      <c r="A149" s="213"/>
      <c r="B149" s="213"/>
      <c r="C149" s="30" t="s">
        <v>0</v>
      </c>
      <c r="D149" s="25"/>
      <c r="E149" s="94"/>
      <c r="F149" s="144"/>
      <c r="G149" s="151"/>
      <c r="H149" s="133"/>
      <c r="I149" s="133"/>
      <c r="J149" s="94"/>
      <c r="K149" s="144"/>
      <c r="L149" s="151"/>
      <c r="M149" s="133"/>
      <c r="N149" s="133"/>
      <c r="O149" s="94"/>
      <c r="P149" s="83"/>
      <c r="Q149" s="21"/>
      <c r="R149" s="90"/>
      <c r="S149" s="90"/>
    </row>
    <row r="150" spans="1:19" s="14" customFormat="1" ht="24.2" customHeight="1">
      <c r="A150" s="213"/>
      <c r="B150" s="213"/>
      <c r="C150" s="42" t="s">
        <v>58</v>
      </c>
      <c r="D150" s="13" t="s">
        <v>8</v>
      </c>
      <c r="E150" s="135">
        <v>1</v>
      </c>
      <c r="F150" s="136"/>
      <c r="G150" s="152">
        <v>0.05</v>
      </c>
      <c r="H150" s="129">
        <f t="shared" ref="H150:H177" si="108">F150*(100%+G150)</f>
        <v>0</v>
      </c>
      <c r="I150" s="129">
        <f t="shared" ref="I150:I177" si="109">E150*H150</f>
        <v>0</v>
      </c>
      <c r="J150" s="135">
        <v>1</v>
      </c>
      <c r="K150" s="136"/>
      <c r="L150" s="152">
        <v>0.05</v>
      </c>
      <c r="M150" s="129">
        <f t="shared" ref="M150:M177" si="110">K150*(100%+L150)</f>
        <v>0</v>
      </c>
      <c r="N150" s="129">
        <f t="shared" ref="N150:N177" si="111">J150*M150</f>
        <v>0</v>
      </c>
      <c r="O150" s="135">
        <v>1</v>
      </c>
      <c r="P150" s="96"/>
      <c r="Q150" s="50">
        <v>0.05</v>
      </c>
      <c r="R150" s="88">
        <f t="shared" ref="R150:R177" si="112">P150*(100%+Q150)</f>
        <v>0</v>
      </c>
      <c r="S150" s="88">
        <f t="shared" ref="S150:S177" si="113">O150*R150</f>
        <v>0</v>
      </c>
    </row>
    <row r="151" spans="1:19" s="14" customFormat="1" ht="27.2" customHeight="1">
      <c r="A151" s="213"/>
      <c r="B151" s="213"/>
      <c r="C151" s="42" t="s">
        <v>59</v>
      </c>
      <c r="D151" s="13" t="s">
        <v>8</v>
      </c>
      <c r="E151" s="135">
        <v>1</v>
      </c>
      <c r="F151" s="136"/>
      <c r="G151" s="152">
        <v>0.05</v>
      </c>
      <c r="H151" s="129">
        <f t="shared" si="108"/>
        <v>0</v>
      </c>
      <c r="I151" s="129">
        <f t="shared" si="109"/>
        <v>0</v>
      </c>
      <c r="J151" s="135">
        <v>1</v>
      </c>
      <c r="K151" s="136"/>
      <c r="L151" s="152">
        <v>0.05</v>
      </c>
      <c r="M151" s="129">
        <f t="shared" si="110"/>
        <v>0</v>
      </c>
      <c r="N151" s="129">
        <f t="shared" si="111"/>
        <v>0</v>
      </c>
      <c r="O151" s="135">
        <v>1</v>
      </c>
      <c r="P151" s="96"/>
      <c r="Q151" s="50">
        <v>0.05</v>
      </c>
      <c r="R151" s="88">
        <f t="shared" si="112"/>
        <v>0</v>
      </c>
      <c r="S151" s="88">
        <f t="shared" si="113"/>
        <v>0</v>
      </c>
    </row>
    <row r="152" spans="1:19" s="14" customFormat="1" ht="28.5" customHeight="1">
      <c r="A152" s="213"/>
      <c r="B152" s="213"/>
      <c r="C152" s="42" t="s">
        <v>60</v>
      </c>
      <c r="D152" s="13" t="s">
        <v>8</v>
      </c>
      <c r="E152" s="135">
        <v>1</v>
      </c>
      <c r="F152" s="136"/>
      <c r="G152" s="152">
        <v>0.05</v>
      </c>
      <c r="H152" s="129">
        <f t="shared" si="108"/>
        <v>0</v>
      </c>
      <c r="I152" s="129">
        <f t="shared" si="109"/>
        <v>0</v>
      </c>
      <c r="J152" s="135">
        <v>1</v>
      </c>
      <c r="K152" s="136"/>
      <c r="L152" s="152">
        <v>0.05</v>
      </c>
      <c r="M152" s="129">
        <f t="shared" si="110"/>
        <v>0</v>
      </c>
      <c r="N152" s="129">
        <f t="shared" si="111"/>
        <v>0</v>
      </c>
      <c r="O152" s="135">
        <v>1</v>
      </c>
      <c r="P152" s="96"/>
      <c r="Q152" s="50">
        <v>0.05</v>
      </c>
      <c r="R152" s="88">
        <f t="shared" si="112"/>
        <v>0</v>
      </c>
      <c r="S152" s="88">
        <f t="shared" si="113"/>
        <v>0</v>
      </c>
    </row>
    <row r="153" spans="1:19" s="14" customFormat="1" ht="24.2" customHeight="1">
      <c r="A153" s="213"/>
      <c r="B153" s="213"/>
      <c r="C153" s="42" t="s">
        <v>61</v>
      </c>
      <c r="D153" s="13" t="s">
        <v>8</v>
      </c>
      <c r="E153" s="135">
        <v>1</v>
      </c>
      <c r="F153" s="136"/>
      <c r="G153" s="152">
        <v>0.05</v>
      </c>
      <c r="H153" s="129">
        <f t="shared" si="108"/>
        <v>0</v>
      </c>
      <c r="I153" s="129">
        <f t="shared" si="109"/>
        <v>0</v>
      </c>
      <c r="J153" s="135">
        <v>1</v>
      </c>
      <c r="K153" s="136"/>
      <c r="L153" s="152">
        <v>0.05</v>
      </c>
      <c r="M153" s="129">
        <f t="shared" si="110"/>
        <v>0</v>
      </c>
      <c r="N153" s="129">
        <f t="shared" si="111"/>
        <v>0</v>
      </c>
      <c r="O153" s="135">
        <v>1</v>
      </c>
      <c r="P153" s="96"/>
      <c r="Q153" s="50">
        <v>0.05</v>
      </c>
      <c r="R153" s="88">
        <f t="shared" si="112"/>
        <v>0</v>
      </c>
      <c r="S153" s="88">
        <f t="shared" si="113"/>
        <v>0</v>
      </c>
    </row>
    <row r="154" spans="1:19" s="14" customFormat="1" ht="35.1" customHeight="1">
      <c r="A154" s="213"/>
      <c r="B154" s="213"/>
      <c r="C154" s="42" t="s">
        <v>62</v>
      </c>
      <c r="D154" s="13" t="s">
        <v>8</v>
      </c>
      <c r="E154" s="135">
        <v>1</v>
      </c>
      <c r="F154" s="136"/>
      <c r="G154" s="152">
        <v>0.05</v>
      </c>
      <c r="H154" s="129">
        <f t="shared" si="108"/>
        <v>0</v>
      </c>
      <c r="I154" s="129">
        <f t="shared" si="109"/>
        <v>0</v>
      </c>
      <c r="J154" s="135">
        <v>1</v>
      </c>
      <c r="K154" s="136"/>
      <c r="L154" s="152">
        <v>0.05</v>
      </c>
      <c r="M154" s="129">
        <f t="shared" si="110"/>
        <v>0</v>
      </c>
      <c r="N154" s="129">
        <f t="shared" si="111"/>
        <v>0</v>
      </c>
      <c r="O154" s="135">
        <v>1</v>
      </c>
      <c r="P154" s="96"/>
      <c r="Q154" s="50">
        <v>0.05</v>
      </c>
      <c r="R154" s="88">
        <f t="shared" si="112"/>
        <v>0</v>
      </c>
      <c r="S154" s="88">
        <f t="shared" si="113"/>
        <v>0</v>
      </c>
    </row>
    <row r="155" spans="1:19" s="14" customFormat="1" ht="35.1" customHeight="1">
      <c r="A155" s="213"/>
      <c r="B155" s="213"/>
      <c r="C155" s="42" t="s">
        <v>76</v>
      </c>
      <c r="D155" s="13" t="s">
        <v>8</v>
      </c>
      <c r="E155" s="135">
        <v>1</v>
      </c>
      <c r="F155" s="136"/>
      <c r="G155" s="152">
        <v>0.05</v>
      </c>
      <c r="H155" s="129">
        <f t="shared" si="108"/>
        <v>0</v>
      </c>
      <c r="I155" s="129">
        <f t="shared" si="109"/>
        <v>0</v>
      </c>
      <c r="J155" s="135">
        <v>1</v>
      </c>
      <c r="K155" s="136"/>
      <c r="L155" s="152">
        <v>0.05</v>
      </c>
      <c r="M155" s="129">
        <f t="shared" si="110"/>
        <v>0</v>
      </c>
      <c r="N155" s="129">
        <f t="shared" si="111"/>
        <v>0</v>
      </c>
      <c r="O155" s="135">
        <v>1</v>
      </c>
      <c r="P155" s="96"/>
      <c r="Q155" s="50">
        <v>0.05</v>
      </c>
      <c r="R155" s="88">
        <f t="shared" si="112"/>
        <v>0</v>
      </c>
      <c r="S155" s="88">
        <f t="shared" si="113"/>
        <v>0</v>
      </c>
    </row>
    <row r="156" spans="1:19" s="14" customFormat="1" ht="35.1" customHeight="1">
      <c r="A156" s="213"/>
      <c r="B156" s="213"/>
      <c r="C156" s="42" t="s">
        <v>77</v>
      </c>
      <c r="D156" s="13" t="s">
        <v>8</v>
      </c>
      <c r="E156" s="135">
        <v>1</v>
      </c>
      <c r="F156" s="136"/>
      <c r="G156" s="152">
        <v>0.05</v>
      </c>
      <c r="H156" s="129">
        <f t="shared" si="108"/>
        <v>0</v>
      </c>
      <c r="I156" s="129">
        <f t="shared" si="109"/>
        <v>0</v>
      </c>
      <c r="J156" s="135">
        <v>1</v>
      </c>
      <c r="K156" s="136"/>
      <c r="L156" s="152">
        <v>0.05</v>
      </c>
      <c r="M156" s="129">
        <f t="shared" si="110"/>
        <v>0</v>
      </c>
      <c r="N156" s="129">
        <f t="shared" si="111"/>
        <v>0</v>
      </c>
      <c r="O156" s="135">
        <v>1</v>
      </c>
      <c r="P156" s="96"/>
      <c r="Q156" s="50">
        <v>0.05</v>
      </c>
      <c r="R156" s="88">
        <f t="shared" si="112"/>
        <v>0</v>
      </c>
      <c r="S156" s="88">
        <f t="shared" si="113"/>
        <v>0</v>
      </c>
    </row>
    <row r="157" spans="1:19" s="14" customFormat="1" ht="35.1" customHeight="1">
      <c r="A157" s="213"/>
      <c r="B157" s="213"/>
      <c r="C157" s="42" t="s">
        <v>78</v>
      </c>
      <c r="D157" s="13" t="s">
        <v>8</v>
      </c>
      <c r="E157" s="135">
        <v>1</v>
      </c>
      <c r="F157" s="136"/>
      <c r="G157" s="152">
        <v>0.05</v>
      </c>
      <c r="H157" s="129">
        <f t="shared" si="108"/>
        <v>0</v>
      </c>
      <c r="I157" s="129">
        <f t="shared" si="109"/>
        <v>0</v>
      </c>
      <c r="J157" s="135">
        <v>1</v>
      </c>
      <c r="K157" s="136"/>
      <c r="L157" s="152">
        <v>0.05</v>
      </c>
      <c r="M157" s="129">
        <f t="shared" si="110"/>
        <v>0</v>
      </c>
      <c r="N157" s="129">
        <f t="shared" si="111"/>
        <v>0</v>
      </c>
      <c r="O157" s="135">
        <v>1</v>
      </c>
      <c r="P157" s="96"/>
      <c r="Q157" s="50">
        <v>0.05</v>
      </c>
      <c r="R157" s="88">
        <f t="shared" si="112"/>
        <v>0</v>
      </c>
      <c r="S157" s="88">
        <f t="shared" si="113"/>
        <v>0</v>
      </c>
    </row>
    <row r="158" spans="1:19" s="14" customFormat="1" ht="35.1" customHeight="1">
      <c r="A158" s="213"/>
      <c r="B158" s="213"/>
      <c r="C158" s="42" t="s">
        <v>79</v>
      </c>
      <c r="D158" s="13" t="s">
        <v>8</v>
      </c>
      <c r="E158" s="135">
        <v>1</v>
      </c>
      <c r="F158" s="136"/>
      <c r="G158" s="152">
        <v>0.05</v>
      </c>
      <c r="H158" s="129">
        <f t="shared" si="108"/>
        <v>0</v>
      </c>
      <c r="I158" s="129">
        <f t="shared" si="109"/>
        <v>0</v>
      </c>
      <c r="J158" s="135">
        <v>1</v>
      </c>
      <c r="K158" s="136"/>
      <c r="L158" s="152">
        <v>0.05</v>
      </c>
      <c r="M158" s="129">
        <f t="shared" si="110"/>
        <v>0</v>
      </c>
      <c r="N158" s="129">
        <f t="shared" si="111"/>
        <v>0</v>
      </c>
      <c r="O158" s="135">
        <v>1</v>
      </c>
      <c r="P158" s="96"/>
      <c r="Q158" s="50">
        <v>0.05</v>
      </c>
      <c r="R158" s="88">
        <f t="shared" si="112"/>
        <v>0</v>
      </c>
      <c r="S158" s="88">
        <f t="shared" si="113"/>
        <v>0</v>
      </c>
    </row>
    <row r="159" spans="1:19" s="14" customFormat="1" ht="35.1" customHeight="1">
      <c r="A159" s="213"/>
      <c r="B159" s="213"/>
      <c r="C159" s="42" t="s">
        <v>43</v>
      </c>
      <c r="D159" s="13" t="s">
        <v>24</v>
      </c>
      <c r="E159" s="135">
        <v>1000</v>
      </c>
      <c r="F159" s="136"/>
      <c r="G159" s="152">
        <v>0.05</v>
      </c>
      <c r="H159" s="129">
        <f t="shared" si="108"/>
        <v>0</v>
      </c>
      <c r="I159" s="129">
        <f t="shared" si="109"/>
        <v>0</v>
      </c>
      <c r="J159" s="135">
        <v>1000</v>
      </c>
      <c r="K159" s="136"/>
      <c r="L159" s="152">
        <v>0.05</v>
      </c>
      <c r="M159" s="129">
        <f t="shared" si="110"/>
        <v>0</v>
      </c>
      <c r="N159" s="129">
        <f t="shared" si="111"/>
        <v>0</v>
      </c>
      <c r="O159" s="135">
        <v>1000</v>
      </c>
      <c r="P159" s="96"/>
      <c r="Q159" s="50">
        <v>0.05</v>
      </c>
      <c r="R159" s="88">
        <f t="shared" si="112"/>
        <v>0</v>
      </c>
      <c r="S159" s="88">
        <f t="shared" si="113"/>
        <v>0</v>
      </c>
    </row>
    <row r="160" spans="1:19" s="14" customFormat="1" ht="35.1" customHeight="1">
      <c r="A160" s="213"/>
      <c r="B160" s="213"/>
      <c r="C160" s="42" t="s">
        <v>80</v>
      </c>
      <c r="D160" s="13" t="s">
        <v>94</v>
      </c>
      <c r="E160" s="135">
        <v>5</v>
      </c>
      <c r="F160" s="136"/>
      <c r="G160" s="152">
        <v>0.05</v>
      </c>
      <c r="H160" s="129">
        <f t="shared" si="108"/>
        <v>0</v>
      </c>
      <c r="I160" s="129">
        <f t="shared" si="109"/>
        <v>0</v>
      </c>
      <c r="J160" s="135">
        <v>5</v>
      </c>
      <c r="K160" s="136"/>
      <c r="L160" s="152">
        <v>0.05</v>
      </c>
      <c r="M160" s="129">
        <f t="shared" si="110"/>
        <v>0</v>
      </c>
      <c r="N160" s="129">
        <f t="shared" si="111"/>
        <v>0</v>
      </c>
      <c r="O160" s="135">
        <v>5</v>
      </c>
      <c r="P160" s="96"/>
      <c r="Q160" s="50">
        <v>0.05</v>
      </c>
      <c r="R160" s="88">
        <f t="shared" si="112"/>
        <v>0</v>
      </c>
      <c r="S160" s="88">
        <f t="shared" si="113"/>
        <v>0</v>
      </c>
    </row>
    <row r="161" spans="1:19" s="14" customFormat="1" ht="35.1" customHeight="1">
      <c r="A161" s="213"/>
      <c r="B161" s="213"/>
      <c r="C161" s="42" t="s">
        <v>81</v>
      </c>
      <c r="D161" s="13" t="s">
        <v>22</v>
      </c>
      <c r="E161" s="135">
        <v>1000</v>
      </c>
      <c r="F161" s="136"/>
      <c r="G161" s="152">
        <v>0.05</v>
      </c>
      <c r="H161" s="129">
        <f t="shared" si="108"/>
        <v>0</v>
      </c>
      <c r="I161" s="129">
        <f t="shared" si="109"/>
        <v>0</v>
      </c>
      <c r="J161" s="135">
        <v>1000</v>
      </c>
      <c r="K161" s="136"/>
      <c r="L161" s="152">
        <v>0.05</v>
      </c>
      <c r="M161" s="129">
        <f t="shared" si="110"/>
        <v>0</v>
      </c>
      <c r="N161" s="129">
        <f t="shared" si="111"/>
        <v>0</v>
      </c>
      <c r="O161" s="135">
        <v>1000</v>
      </c>
      <c r="P161" s="96"/>
      <c r="Q161" s="50">
        <v>0.05</v>
      </c>
      <c r="R161" s="88">
        <f t="shared" si="112"/>
        <v>0</v>
      </c>
      <c r="S161" s="88">
        <f t="shared" si="113"/>
        <v>0</v>
      </c>
    </row>
    <row r="162" spans="1:19" s="14" customFormat="1" ht="35.1" customHeight="1">
      <c r="A162" s="213"/>
      <c r="B162" s="213"/>
      <c r="C162" s="42" t="s">
        <v>82</v>
      </c>
      <c r="D162" s="13" t="s">
        <v>94</v>
      </c>
      <c r="E162" s="135">
        <v>15</v>
      </c>
      <c r="F162" s="136"/>
      <c r="G162" s="152">
        <v>0.05</v>
      </c>
      <c r="H162" s="129">
        <f t="shared" si="108"/>
        <v>0</v>
      </c>
      <c r="I162" s="129">
        <f t="shared" si="109"/>
        <v>0</v>
      </c>
      <c r="J162" s="135">
        <v>15</v>
      </c>
      <c r="K162" s="136"/>
      <c r="L162" s="152">
        <v>0.05</v>
      </c>
      <c r="M162" s="129">
        <f t="shared" si="110"/>
        <v>0</v>
      </c>
      <c r="N162" s="129">
        <f t="shared" si="111"/>
        <v>0</v>
      </c>
      <c r="O162" s="135">
        <v>15</v>
      </c>
      <c r="P162" s="96"/>
      <c r="Q162" s="50">
        <v>0.05</v>
      </c>
      <c r="R162" s="88">
        <f t="shared" si="112"/>
        <v>0</v>
      </c>
      <c r="S162" s="88">
        <f t="shared" si="113"/>
        <v>0</v>
      </c>
    </row>
    <row r="163" spans="1:19" s="14" customFormat="1" ht="35.1" customHeight="1">
      <c r="A163" s="213"/>
      <c r="B163" s="213"/>
      <c r="C163" s="42" t="s">
        <v>83</v>
      </c>
      <c r="D163" s="13" t="s">
        <v>22</v>
      </c>
      <c r="E163" s="135">
        <v>1000</v>
      </c>
      <c r="F163" s="136"/>
      <c r="G163" s="152">
        <v>0.05</v>
      </c>
      <c r="H163" s="129">
        <f t="shared" si="108"/>
        <v>0</v>
      </c>
      <c r="I163" s="129">
        <f t="shared" si="109"/>
        <v>0</v>
      </c>
      <c r="J163" s="135">
        <v>1000</v>
      </c>
      <c r="K163" s="136"/>
      <c r="L163" s="152">
        <v>0.05</v>
      </c>
      <c r="M163" s="129">
        <f t="shared" si="110"/>
        <v>0</v>
      </c>
      <c r="N163" s="129">
        <f t="shared" si="111"/>
        <v>0</v>
      </c>
      <c r="O163" s="135">
        <v>1000</v>
      </c>
      <c r="P163" s="96"/>
      <c r="Q163" s="50">
        <v>0.05</v>
      </c>
      <c r="R163" s="88">
        <f t="shared" si="112"/>
        <v>0</v>
      </c>
      <c r="S163" s="88">
        <f t="shared" si="113"/>
        <v>0</v>
      </c>
    </row>
    <row r="164" spans="1:19" s="14" customFormat="1" ht="35.1" customHeight="1">
      <c r="A164" s="213"/>
      <c r="B164" s="213"/>
      <c r="C164" s="42" t="s">
        <v>242</v>
      </c>
      <c r="D164" s="13" t="s">
        <v>94</v>
      </c>
      <c r="E164" s="135">
        <v>5</v>
      </c>
      <c r="F164" s="136"/>
      <c r="G164" s="152">
        <v>0.05</v>
      </c>
      <c r="H164" s="129">
        <f t="shared" si="108"/>
        <v>0</v>
      </c>
      <c r="I164" s="129">
        <f t="shared" si="109"/>
        <v>0</v>
      </c>
      <c r="J164" s="135">
        <v>5</v>
      </c>
      <c r="K164" s="136"/>
      <c r="L164" s="152">
        <v>0.05</v>
      </c>
      <c r="M164" s="129">
        <f t="shared" si="110"/>
        <v>0</v>
      </c>
      <c r="N164" s="129">
        <f t="shared" si="111"/>
        <v>0</v>
      </c>
      <c r="O164" s="135">
        <v>5</v>
      </c>
      <c r="P164" s="96"/>
      <c r="Q164" s="50">
        <v>0.05</v>
      </c>
      <c r="R164" s="88">
        <f t="shared" si="112"/>
        <v>0</v>
      </c>
      <c r="S164" s="88">
        <f t="shared" si="113"/>
        <v>0</v>
      </c>
    </row>
    <row r="165" spans="1:19" s="14" customFormat="1" ht="35.1" customHeight="1">
      <c r="A165" s="213"/>
      <c r="B165" s="213"/>
      <c r="C165" s="42" t="s">
        <v>243</v>
      </c>
      <c r="D165" s="13" t="s">
        <v>22</v>
      </c>
      <c r="E165" s="135">
        <v>1000</v>
      </c>
      <c r="F165" s="136"/>
      <c r="G165" s="152">
        <v>0.05</v>
      </c>
      <c r="H165" s="129">
        <f t="shared" si="108"/>
        <v>0</v>
      </c>
      <c r="I165" s="129">
        <f t="shared" si="109"/>
        <v>0</v>
      </c>
      <c r="J165" s="135">
        <v>1000</v>
      </c>
      <c r="K165" s="136"/>
      <c r="L165" s="152">
        <v>0.05</v>
      </c>
      <c r="M165" s="129">
        <f t="shared" si="110"/>
        <v>0</v>
      </c>
      <c r="N165" s="129">
        <f t="shared" si="111"/>
        <v>0</v>
      </c>
      <c r="O165" s="135">
        <v>1000</v>
      </c>
      <c r="P165" s="96"/>
      <c r="Q165" s="50">
        <v>0.05</v>
      </c>
      <c r="R165" s="88">
        <f t="shared" si="112"/>
        <v>0</v>
      </c>
      <c r="S165" s="88">
        <f t="shared" si="113"/>
        <v>0</v>
      </c>
    </row>
    <row r="166" spans="1:19" s="14" customFormat="1" ht="35.1" customHeight="1">
      <c r="A166" s="213"/>
      <c r="B166" s="213"/>
      <c r="C166" s="42" t="s">
        <v>84</v>
      </c>
      <c r="D166" s="13" t="s">
        <v>94</v>
      </c>
      <c r="E166" s="135">
        <v>5</v>
      </c>
      <c r="F166" s="136"/>
      <c r="G166" s="152">
        <v>0.05</v>
      </c>
      <c r="H166" s="129">
        <f t="shared" si="108"/>
        <v>0</v>
      </c>
      <c r="I166" s="129">
        <f t="shared" si="109"/>
        <v>0</v>
      </c>
      <c r="J166" s="135">
        <v>5</v>
      </c>
      <c r="K166" s="136"/>
      <c r="L166" s="152">
        <v>0.05</v>
      </c>
      <c r="M166" s="129">
        <f t="shared" si="110"/>
        <v>0</v>
      </c>
      <c r="N166" s="129">
        <f t="shared" si="111"/>
        <v>0</v>
      </c>
      <c r="O166" s="135">
        <v>5</v>
      </c>
      <c r="P166" s="96"/>
      <c r="Q166" s="50">
        <v>0.05</v>
      </c>
      <c r="R166" s="88">
        <f t="shared" si="112"/>
        <v>0</v>
      </c>
      <c r="S166" s="88">
        <f t="shared" si="113"/>
        <v>0</v>
      </c>
    </row>
    <row r="167" spans="1:19" s="14" customFormat="1" ht="35.1" customHeight="1">
      <c r="A167" s="213"/>
      <c r="B167" s="213"/>
      <c r="C167" s="42" t="s">
        <v>85</v>
      </c>
      <c r="D167" s="13" t="s">
        <v>22</v>
      </c>
      <c r="E167" s="135">
        <v>1000</v>
      </c>
      <c r="F167" s="136"/>
      <c r="G167" s="152">
        <v>0.05</v>
      </c>
      <c r="H167" s="129">
        <f t="shared" si="108"/>
        <v>0</v>
      </c>
      <c r="I167" s="129">
        <f t="shared" si="109"/>
        <v>0</v>
      </c>
      <c r="J167" s="135">
        <v>1000</v>
      </c>
      <c r="K167" s="136"/>
      <c r="L167" s="152">
        <v>0.05</v>
      </c>
      <c r="M167" s="129">
        <f t="shared" si="110"/>
        <v>0</v>
      </c>
      <c r="N167" s="129">
        <f t="shared" si="111"/>
        <v>0</v>
      </c>
      <c r="O167" s="135">
        <v>1000</v>
      </c>
      <c r="P167" s="96"/>
      <c r="Q167" s="50">
        <v>0.05</v>
      </c>
      <c r="R167" s="88">
        <f t="shared" si="112"/>
        <v>0</v>
      </c>
      <c r="S167" s="88">
        <f t="shared" si="113"/>
        <v>0</v>
      </c>
    </row>
    <row r="168" spans="1:19" s="14" customFormat="1" ht="35.1" customHeight="1">
      <c r="A168" s="213"/>
      <c r="B168" s="213"/>
      <c r="C168" s="42" t="s">
        <v>86</v>
      </c>
      <c r="D168" s="13" t="s">
        <v>94</v>
      </c>
      <c r="E168" s="135">
        <v>15</v>
      </c>
      <c r="F168" s="136"/>
      <c r="G168" s="152">
        <v>0.05</v>
      </c>
      <c r="H168" s="129">
        <f t="shared" si="108"/>
        <v>0</v>
      </c>
      <c r="I168" s="129">
        <f t="shared" si="109"/>
        <v>0</v>
      </c>
      <c r="J168" s="135">
        <v>15</v>
      </c>
      <c r="K168" s="136"/>
      <c r="L168" s="152">
        <v>0.05</v>
      </c>
      <c r="M168" s="129">
        <f t="shared" si="110"/>
        <v>0</v>
      </c>
      <c r="N168" s="129">
        <f t="shared" si="111"/>
        <v>0</v>
      </c>
      <c r="O168" s="135">
        <v>15</v>
      </c>
      <c r="P168" s="96"/>
      <c r="Q168" s="50">
        <v>0.05</v>
      </c>
      <c r="R168" s="88">
        <f t="shared" si="112"/>
        <v>0</v>
      </c>
      <c r="S168" s="88">
        <f t="shared" si="113"/>
        <v>0</v>
      </c>
    </row>
    <row r="169" spans="1:19" s="14" customFormat="1" ht="35.1" customHeight="1">
      <c r="A169" s="213"/>
      <c r="B169" s="213"/>
      <c r="C169" s="42" t="s">
        <v>87</v>
      </c>
      <c r="D169" s="13" t="s">
        <v>22</v>
      </c>
      <c r="E169" s="135">
        <v>1000</v>
      </c>
      <c r="F169" s="136"/>
      <c r="G169" s="152">
        <v>0.05</v>
      </c>
      <c r="H169" s="129">
        <f t="shared" si="108"/>
        <v>0</v>
      </c>
      <c r="I169" s="129">
        <f t="shared" si="109"/>
        <v>0</v>
      </c>
      <c r="J169" s="135">
        <v>1000</v>
      </c>
      <c r="K169" s="136"/>
      <c r="L169" s="152">
        <v>0.05</v>
      </c>
      <c r="M169" s="129">
        <f t="shared" si="110"/>
        <v>0</v>
      </c>
      <c r="N169" s="129">
        <f t="shared" si="111"/>
        <v>0</v>
      </c>
      <c r="O169" s="135">
        <v>1000</v>
      </c>
      <c r="P169" s="96"/>
      <c r="Q169" s="50">
        <v>0.05</v>
      </c>
      <c r="R169" s="88">
        <f t="shared" si="112"/>
        <v>0</v>
      </c>
      <c r="S169" s="88">
        <f t="shared" si="113"/>
        <v>0</v>
      </c>
    </row>
    <row r="170" spans="1:19" s="14" customFormat="1" ht="35.1" customHeight="1">
      <c r="A170" s="213"/>
      <c r="B170" s="213"/>
      <c r="C170" s="42" t="s">
        <v>88</v>
      </c>
      <c r="D170" s="13" t="s">
        <v>94</v>
      </c>
      <c r="E170" s="135">
        <v>5</v>
      </c>
      <c r="F170" s="136"/>
      <c r="G170" s="152">
        <v>0.05</v>
      </c>
      <c r="H170" s="129">
        <f t="shared" si="108"/>
        <v>0</v>
      </c>
      <c r="I170" s="129">
        <f t="shared" si="109"/>
        <v>0</v>
      </c>
      <c r="J170" s="135">
        <v>5</v>
      </c>
      <c r="K170" s="136"/>
      <c r="L170" s="152">
        <v>0.05</v>
      </c>
      <c r="M170" s="129">
        <f t="shared" si="110"/>
        <v>0</v>
      </c>
      <c r="N170" s="129">
        <f t="shared" si="111"/>
        <v>0</v>
      </c>
      <c r="O170" s="135">
        <v>5</v>
      </c>
      <c r="P170" s="96"/>
      <c r="Q170" s="50">
        <v>0.05</v>
      </c>
      <c r="R170" s="88">
        <f t="shared" si="112"/>
        <v>0</v>
      </c>
      <c r="S170" s="88">
        <f t="shared" si="113"/>
        <v>0</v>
      </c>
    </row>
    <row r="171" spans="1:19" s="14" customFormat="1" ht="35.1" customHeight="1">
      <c r="A171" s="213"/>
      <c r="B171" s="213"/>
      <c r="C171" s="42" t="s">
        <v>89</v>
      </c>
      <c r="D171" s="13" t="s">
        <v>22</v>
      </c>
      <c r="E171" s="135">
        <v>500</v>
      </c>
      <c r="F171" s="136"/>
      <c r="G171" s="152">
        <v>0.05</v>
      </c>
      <c r="H171" s="129">
        <f t="shared" si="108"/>
        <v>0</v>
      </c>
      <c r="I171" s="129">
        <f t="shared" si="109"/>
        <v>0</v>
      </c>
      <c r="J171" s="135">
        <v>500</v>
      </c>
      <c r="K171" s="136"/>
      <c r="L171" s="152">
        <v>0.05</v>
      </c>
      <c r="M171" s="129">
        <f t="shared" si="110"/>
        <v>0</v>
      </c>
      <c r="N171" s="129">
        <f t="shared" si="111"/>
        <v>0</v>
      </c>
      <c r="O171" s="135">
        <v>500</v>
      </c>
      <c r="P171" s="96"/>
      <c r="Q171" s="50">
        <v>0.05</v>
      </c>
      <c r="R171" s="88">
        <f t="shared" si="112"/>
        <v>0</v>
      </c>
      <c r="S171" s="88">
        <f t="shared" si="113"/>
        <v>0</v>
      </c>
    </row>
    <row r="172" spans="1:19" s="14" customFormat="1" ht="35.1" customHeight="1">
      <c r="A172" s="213"/>
      <c r="B172" s="213"/>
      <c r="C172" s="42" t="s">
        <v>90</v>
      </c>
      <c r="D172" s="13" t="s">
        <v>94</v>
      </c>
      <c r="E172" s="135">
        <v>5</v>
      </c>
      <c r="F172" s="136"/>
      <c r="G172" s="152">
        <v>0.05</v>
      </c>
      <c r="H172" s="129">
        <f t="shared" si="108"/>
        <v>0</v>
      </c>
      <c r="I172" s="129">
        <f t="shared" si="109"/>
        <v>0</v>
      </c>
      <c r="J172" s="135">
        <v>5</v>
      </c>
      <c r="K172" s="136"/>
      <c r="L172" s="152">
        <v>0.05</v>
      </c>
      <c r="M172" s="129">
        <f t="shared" si="110"/>
        <v>0</v>
      </c>
      <c r="N172" s="129">
        <f t="shared" si="111"/>
        <v>0</v>
      </c>
      <c r="O172" s="135">
        <v>5</v>
      </c>
      <c r="P172" s="96"/>
      <c r="Q172" s="50">
        <v>0.05</v>
      </c>
      <c r="R172" s="88">
        <f t="shared" si="112"/>
        <v>0</v>
      </c>
      <c r="S172" s="88">
        <f t="shared" si="113"/>
        <v>0</v>
      </c>
    </row>
    <row r="173" spans="1:19" s="14" customFormat="1" ht="35.1" customHeight="1">
      <c r="A173" s="213"/>
      <c r="B173" s="213"/>
      <c r="C173" s="42" t="s">
        <v>91</v>
      </c>
      <c r="D173" s="13" t="s">
        <v>22</v>
      </c>
      <c r="E173" s="135">
        <v>500</v>
      </c>
      <c r="F173" s="136"/>
      <c r="G173" s="152">
        <v>0.05</v>
      </c>
      <c r="H173" s="129">
        <f t="shared" si="108"/>
        <v>0</v>
      </c>
      <c r="I173" s="129">
        <f t="shared" si="109"/>
        <v>0</v>
      </c>
      <c r="J173" s="135">
        <v>500</v>
      </c>
      <c r="K173" s="136"/>
      <c r="L173" s="152">
        <v>0.05</v>
      </c>
      <c r="M173" s="129">
        <f t="shared" si="110"/>
        <v>0</v>
      </c>
      <c r="N173" s="129">
        <f t="shared" si="111"/>
        <v>0</v>
      </c>
      <c r="O173" s="135">
        <v>500</v>
      </c>
      <c r="P173" s="96"/>
      <c r="Q173" s="50">
        <v>0.05</v>
      </c>
      <c r="R173" s="88">
        <f t="shared" si="112"/>
        <v>0</v>
      </c>
      <c r="S173" s="88">
        <f t="shared" si="113"/>
        <v>0</v>
      </c>
    </row>
    <row r="174" spans="1:19" s="14" customFormat="1" ht="35.1" customHeight="1">
      <c r="A174" s="213"/>
      <c r="B174" s="213"/>
      <c r="C174" s="42" t="s">
        <v>92</v>
      </c>
      <c r="D174" s="13" t="s">
        <v>94</v>
      </c>
      <c r="E174" s="135">
        <v>5</v>
      </c>
      <c r="F174" s="136"/>
      <c r="G174" s="152">
        <v>0.05</v>
      </c>
      <c r="H174" s="129">
        <f t="shared" si="108"/>
        <v>0</v>
      </c>
      <c r="I174" s="129">
        <f t="shared" si="109"/>
        <v>0</v>
      </c>
      <c r="J174" s="135">
        <v>5</v>
      </c>
      <c r="K174" s="136"/>
      <c r="L174" s="152">
        <v>0.05</v>
      </c>
      <c r="M174" s="129">
        <f t="shared" si="110"/>
        <v>0</v>
      </c>
      <c r="N174" s="129">
        <f t="shared" si="111"/>
        <v>0</v>
      </c>
      <c r="O174" s="135">
        <v>5</v>
      </c>
      <c r="P174" s="96"/>
      <c r="Q174" s="50">
        <v>0.05</v>
      </c>
      <c r="R174" s="88">
        <f t="shared" si="112"/>
        <v>0</v>
      </c>
      <c r="S174" s="88">
        <f t="shared" si="113"/>
        <v>0</v>
      </c>
    </row>
    <row r="175" spans="1:19" s="14" customFormat="1" ht="35.1" customHeight="1">
      <c r="A175" s="213"/>
      <c r="B175" s="213"/>
      <c r="C175" s="42" t="s">
        <v>93</v>
      </c>
      <c r="D175" s="13" t="s">
        <v>22</v>
      </c>
      <c r="E175" s="135">
        <v>500</v>
      </c>
      <c r="F175" s="136"/>
      <c r="G175" s="152">
        <v>0.05</v>
      </c>
      <c r="H175" s="129">
        <f t="shared" si="108"/>
        <v>0</v>
      </c>
      <c r="I175" s="129">
        <f t="shared" si="109"/>
        <v>0</v>
      </c>
      <c r="J175" s="135">
        <v>500</v>
      </c>
      <c r="K175" s="136"/>
      <c r="L175" s="152">
        <v>0.05</v>
      </c>
      <c r="M175" s="129">
        <f t="shared" si="110"/>
        <v>0</v>
      </c>
      <c r="N175" s="129">
        <f t="shared" si="111"/>
        <v>0</v>
      </c>
      <c r="O175" s="135">
        <v>500</v>
      </c>
      <c r="P175" s="96"/>
      <c r="Q175" s="50">
        <v>0.05</v>
      </c>
      <c r="R175" s="88">
        <f t="shared" si="112"/>
        <v>0</v>
      </c>
      <c r="S175" s="88">
        <f t="shared" si="113"/>
        <v>0</v>
      </c>
    </row>
    <row r="176" spans="1:19" s="14" customFormat="1" ht="35.1" customHeight="1">
      <c r="A176" s="213"/>
      <c r="B176" s="213"/>
      <c r="C176" s="42" t="s">
        <v>95</v>
      </c>
      <c r="D176" s="13" t="s">
        <v>8</v>
      </c>
      <c r="E176" s="135">
        <v>10</v>
      </c>
      <c r="F176" s="136"/>
      <c r="G176" s="152">
        <v>0.05</v>
      </c>
      <c r="H176" s="129">
        <f t="shared" si="108"/>
        <v>0</v>
      </c>
      <c r="I176" s="129">
        <f t="shared" si="109"/>
        <v>0</v>
      </c>
      <c r="J176" s="135">
        <v>10</v>
      </c>
      <c r="K176" s="136"/>
      <c r="L176" s="152">
        <v>0.05</v>
      </c>
      <c r="M176" s="129">
        <f t="shared" si="110"/>
        <v>0</v>
      </c>
      <c r="N176" s="129">
        <f t="shared" si="111"/>
        <v>0</v>
      </c>
      <c r="O176" s="135">
        <v>10</v>
      </c>
      <c r="P176" s="96"/>
      <c r="Q176" s="50">
        <v>0.05</v>
      </c>
      <c r="R176" s="88">
        <f t="shared" si="112"/>
        <v>0</v>
      </c>
      <c r="S176" s="88">
        <f t="shared" si="113"/>
        <v>0</v>
      </c>
    </row>
    <row r="177" spans="1:19" s="14" customFormat="1" ht="35.1" customHeight="1">
      <c r="A177" s="213"/>
      <c r="B177" s="213"/>
      <c r="C177" s="42" t="s">
        <v>96</v>
      </c>
      <c r="D177" s="13" t="s">
        <v>22</v>
      </c>
      <c r="E177" s="135">
        <v>2000</v>
      </c>
      <c r="F177" s="136"/>
      <c r="G177" s="152">
        <v>0.05</v>
      </c>
      <c r="H177" s="129">
        <f t="shared" si="108"/>
        <v>0</v>
      </c>
      <c r="I177" s="129">
        <f t="shared" si="109"/>
        <v>0</v>
      </c>
      <c r="J177" s="135">
        <v>2000</v>
      </c>
      <c r="K177" s="136"/>
      <c r="L177" s="152">
        <v>0.05</v>
      </c>
      <c r="M177" s="129">
        <f t="shared" si="110"/>
        <v>0</v>
      </c>
      <c r="N177" s="129">
        <f t="shared" si="111"/>
        <v>0</v>
      </c>
      <c r="O177" s="135">
        <v>2000</v>
      </c>
      <c r="P177" s="96"/>
      <c r="Q177" s="50">
        <v>0.05</v>
      </c>
      <c r="R177" s="88">
        <f t="shared" si="112"/>
        <v>0</v>
      </c>
      <c r="S177" s="88">
        <f t="shared" si="113"/>
        <v>0</v>
      </c>
    </row>
    <row r="178" spans="1:19" ht="30" customHeight="1">
      <c r="A178" s="213"/>
      <c r="B178" s="213"/>
      <c r="C178" s="30" t="s">
        <v>51</v>
      </c>
      <c r="D178" s="25"/>
      <c r="E178" s="94"/>
      <c r="F178" s="144"/>
      <c r="G178" s="151"/>
      <c r="H178" s="133"/>
      <c r="I178" s="133"/>
      <c r="J178" s="94"/>
      <c r="K178" s="144"/>
      <c r="L178" s="151"/>
      <c r="M178" s="133"/>
      <c r="N178" s="133"/>
      <c r="O178" s="94"/>
      <c r="P178" s="83"/>
      <c r="Q178" s="21"/>
      <c r="R178" s="90"/>
      <c r="S178" s="90"/>
    </row>
    <row r="179" spans="1:19" ht="30" customHeight="1">
      <c r="A179" s="213"/>
      <c r="B179" s="213"/>
      <c r="C179" s="42" t="s">
        <v>25</v>
      </c>
      <c r="D179" s="32" t="s">
        <v>26</v>
      </c>
      <c r="E179" s="94">
        <v>30</v>
      </c>
      <c r="F179" s="130"/>
      <c r="G179" s="152">
        <v>0.18</v>
      </c>
      <c r="H179" s="129">
        <f t="shared" ref="H179:H203" si="114">F179*(100%+G179)</f>
        <v>0</v>
      </c>
      <c r="I179" s="129">
        <f t="shared" ref="I179:I203" si="115">E179*H179</f>
        <v>0</v>
      </c>
      <c r="J179" s="94">
        <v>30</v>
      </c>
      <c r="K179" s="130"/>
      <c r="L179" s="152">
        <v>0.18</v>
      </c>
      <c r="M179" s="129">
        <f t="shared" ref="M179:M203" si="116">K179*(100%+L179)</f>
        <v>0</v>
      </c>
      <c r="N179" s="129">
        <f t="shared" ref="N179:N203" si="117">J179*M179</f>
        <v>0</v>
      </c>
      <c r="O179" s="94">
        <v>30</v>
      </c>
      <c r="P179" s="95"/>
      <c r="Q179" s="50">
        <v>0.18</v>
      </c>
      <c r="R179" s="88">
        <f t="shared" ref="R179:R203" si="118">P179*(100%+Q179)</f>
        <v>0</v>
      </c>
      <c r="S179" s="88">
        <f t="shared" ref="S179:S203" si="119">O179*R179</f>
        <v>0</v>
      </c>
    </row>
    <row r="180" spans="1:19" ht="30" customHeight="1">
      <c r="A180" s="213"/>
      <c r="B180" s="213"/>
      <c r="C180" s="42" t="s">
        <v>27</v>
      </c>
      <c r="D180" s="32" t="s">
        <v>26</v>
      </c>
      <c r="E180" s="94">
        <v>30</v>
      </c>
      <c r="F180" s="130"/>
      <c r="G180" s="152">
        <v>0.18</v>
      </c>
      <c r="H180" s="129">
        <f t="shared" si="114"/>
        <v>0</v>
      </c>
      <c r="I180" s="129">
        <f t="shared" si="115"/>
        <v>0</v>
      </c>
      <c r="J180" s="94">
        <v>30</v>
      </c>
      <c r="K180" s="130"/>
      <c r="L180" s="152">
        <v>0.18</v>
      </c>
      <c r="M180" s="129">
        <f t="shared" si="116"/>
        <v>0</v>
      </c>
      <c r="N180" s="129">
        <f t="shared" si="117"/>
        <v>0</v>
      </c>
      <c r="O180" s="94">
        <v>30</v>
      </c>
      <c r="P180" s="95"/>
      <c r="Q180" s="50">
        <v>0.18</v>
      </c>
      <c r="R180" s="88">
        <f t="shared" si="118"/>
        <v>0</v>
      </c>
      <c r="S180" s="88">
        <f t="shared" si="119"/>
        <v>0</v>
      </c>
    </row>
    <row r="181" spans="1:19" ht="30" customHeight="1">
      <c r="A181" s="213"/>
      <c r="B181" s="213"/>
      <c r="C181" s="42" t="s">
        <v>28</v>
      </c>
      <c r="D181" s="32" t="s">
        <v>26</v>
      </c>
      <c r="E181" s="94">
        <v>30</v>
      </c>
      <c r="F181" s="130"/>
      <c r="G181" s="152">
        <v>0.18</v>
      </c>
      <c r="H181" s="129">
        <f t="shared" si="114"/>
        <v>0</v>
      </c>
      <c r="I181" s="129">
        <f t="shared" si="115"/>
        <v>0</v>
      </c>
      <c r="J181" s="94">
        <v>30</v>
      </c>
      <c r="K181" s="130"/>
      <c r="L181" s="152">
        <v>0.18</v>
      </c>
      <c r="M181" s="129">
        <f t="shared" si="116"/>
        <v>0</v>
      </c>
      <c r="N181" s="129">
        <f t="shared" si="117"/>
        <v>0</v>
      </c>
      <c r="O181" s="94">
        <v>30</v>
      </c>
      <c r="P181" s="95"/>
      <c r="Q181" s="50">
        <v>0.18</v>
      </c>
      <c r="R181" s="88">
        <f t="shared" si="118"/>
        <v>0</v>
      </c>
      <c r="S181" s="88">
        <f t="shared" si="119"/>
        <v>0</v>
      </c>
    </row>
    <row r="182" spans="1:19" ht="30" customHeight="1">
      <c r="A182" s="213"/>
      <c r="B182" s="213"/>
      <c r="C182" s="42" t="s">
        <v>25</v>
      </c>
      <c r="D182" s="32" t="s">
        <v>42</v>
      </c>
      <c r="E182" s="94">
        <v>5</v>
      </c>
      <c r="F182" s="130"/>
      <c r="G182" s="152">
        <v>0.18</v>
      </c>
      <c r="H182" s="129">
        <f t="shared" si="114"/>
        <v>0</v>
      </c>
      <c r="I182" s="129">
        <f t="shared" si="115"/>
        <v>0</v>
      </c>
      <c r="J182" s="94">
        <v>10</v>
      </c>
      <c r="K182" s="130"/>
      <c r="L182" s="152">
        <v>0.18</v>
      </c>
      <c r="M182" s="129">
        <f t="shared" si="116"/>
        <v>0</v>
      </c>
      <c r="N182" s="129">
        <f t="shared" si="117"/>
        <v>0</v>
      </c>
      <c r="O182" s="94">
        <v>10</v>
      </c>
      <c r="P182" s="95"/>
      <c r="Q182" s="50">
        <v>0.18</v>
      </c>
      <c r="R182" s="88">
        <f t="shared" si="118"/>
        <v>0</v>
      </c>
      <c r="S182" s="88">
        <f t="shared" si="119"/>
        <v>0</v>
      </c>
    </row>
    <row r="183" spans="1:19" ht="30" customHeight="1">
      <c r="A183" s="213"/>
      <c r="B183" s="213"/>
      <c r="C183" s="42" t="s">
        <v>27</v>
      </c>
      <c r="D183" s="32" t="s">
        <v>42</v>
      </c>
      <c r="E183" s="94">
        <v>10</v>
      </c>
      <c r="F183" s="130"/>
      <c r="G183" s="152">
        <v>0.18</v>
      </c>
      <c r="H183" s="129">
        <f t="shared" si="114"/>
        <v>0</v>
      </c>
      <c r="I183" s="129">
        <f t="shared" si="115"/>
        <v>0</v>
      </c>
      <c r="J183" s="94">
        <v>20</v>
      </c>
      <c r="K183" s="130"/>
      <c r="L183" s="152">
        <v>0.18</v>
      </c>
      <c r="M183" s="129">
        <f t="shared" si="116"/>
        <v>0</v>
      </c>
      <c r="N183" s="129">
        <f t="shared" si="117"/>
        <v>0</v>
      </c>
      <c r="O183" s="94">
        <v>20</v>
      </c>
      <c r="P183" s="95"/>
      <c r="Q183" s="50">
        <v>0.18</v>
      </c>
      <c r="R183" s="88">
        <f t="shared" si="118"/>
        <v>0</v>
      </c>
      <c r="S183" s="88">
        <f t="shared" si="119"/>
        <v>0</v>
      </c>
    </row>
    <row r="184" spans="1:19" ht="30" customHeight="1">
      <c r="A184" s="213"/>
      <c r="B184" s="213"/>
      <c r="C184" s="42" t="s">
        <v>28</v>
      </c>
      <c r="D184" s="32" t="s">
        <v>42</v>
      </c>
      <c r="E184" s="94">
        <v>10</v>
      </c>
      <c r="F184" s="130"/>
      <c r="G184" s="152">
        <v>0.18</v>
      </c>
      <c r="H184" s="129">
        <f t="shared" si="114"/>
        <v>0</v>
      </c>
      <c r="I184" s="129">
        <f t="shared" si="115"/>
        <v>0</v>
      </c>
      <c r="J184" s="94">
        <v>20</v>
      </c>
      <c r="K184" s="130"/>
      <c r="L184" s="152">
        <v>0.18</v>
      </c>
      <c r="M184" s="129">
        <f t="shared" si="116"/>
        <v>0</v>
      </c>
      <c r="N184" s="129">
        <f t="shared" si="117"/>
        <v>0</v>
      </c>
      <c r="O184" s="94">
        <v>20</v>
      </c>
      <c r="P184" s="95"/>
      <c r="Q184" s="50">
        <v>0.18</v>
      </c>
      <c r="R184" s="88">
        <f t="shared" si="118"/>
        <v>0</v>
      </c>
      <c r="S184" s="88">
        <f t="shared" si="119"/>
        <v>0</v>
      </c>
    </row>
    <row r="185" spans="1:19" ht="30" customHeight="1">
      <c r="A185" s="213"/>
      <c r="B185" s="213"/>
      <c r="C185" s="43" t="s">
        <v>101</v>
      </c>
      <c r="D185" s="32" t="s">
        <v>8</v>
      </c>
      <c r="E185" s="94">
        <v>5</v>
      </c>
      <c r="F185" s="130"/>
      <c r="G185" s="152">
        <v>0.18</v>
      </c>
      <c r="H185" s="129">
        <f t="shared" si="114"/>
        <v>0</v>
      </c>
      <c r="I185" s="129">
        <f t="shared" si="115"/>
        <v>0</v>
      </c>
      <c r="J185" s="94">
        <v>30</v>
      </c>
      <c r="K185" s="130"/>
      <c r="L185" s="152">
        <v>0.18</v>
      </c>
      <c r="M185" s="129">
        <f t="shared" si="116"/>
        <v>0</v>
      </c>
      <c r="N185" s="129">
        <f t="shared" si="117"/>
        <v>0</v>
      </c>
      <c r="O185" s="94">
        <v>30</v>
      </c>
      <c r="P185" s="95"/>
      <c r="Q185" s="50">
        <v>0.18</v>
      </c>
      <c r="R185" s="88">
        <f t="shared" si="118"/>
        <v>0</v>
      </c>
      <c r="S185" s="88">
        <f t="shared" si="119"/>
        <v>0</v>
      </c>
    </row>
    <row r="186" spans="1:19" ht="30" customHeight="1">
      <c r="A186" s="213"/>
      <c r="B186" s="213"/>
      <c r="C186" s="43" t="s">
        <v>102</v>
      </c>
      <c r="D186" s="32" t="s">
        <v>8</v>
      </c>
      <c r="E186" s="94">
        <v>5</v>
      </c>
      <c r="F186" s="130"/>
      <c r="G186" s="152">
        <v>0.18</v>
      </c>
      <c r="H186" s="129">
        <f t="shared" si="114"/>
        <v>0</v>
      </c>
      <c r="I186" s="129">
        <f t="shared" si="115"/>
        <v>0</v>
      </c>
      <c r="J186" s="94">
        <v>20</v>
      </c>
      <c r="K186" s="130"/>
      <c r="L186" s="152">
        <v>0.18</v>
      </c>
      <c r="M186" s="129">
        <f t="shared" si="116"/>
        <v>0</v>
      </c>
      <c r="N186" s="129">
        <f t="shared" si="117"/>
        <v>0</v>
      </c>
      <c r="O186" s="94">
        <v>20</v>
      </c>
      <c r="P186" s="95"/>
      <c r="Q186" s="50">
        <v>0.18</v>
      </c>
      <c r="R186" s="88">
        <f t="shared" si="118"/>
        <v>0</v>
      </c>
      <c r="S186" s="88">
        <f t="shared" si="119"/>
        <v>0</v>
      </c>
    </row>
    <row r="187" spans="1:19" ht="30" customHeight="1">
      <c r="A187" s="213"/>
      <c r="B187" s="213"/>
      <c r="C187" s="43" t="s">
        <v>97</v>
      </c>
      <c r="D187" s="32" t="s">
        <v>8</v>
      </c>
      <c r="E187" s="94">
        <v>5</v>
      </c>
      <c r="F187" s="130"/>
      <c r="G187" s="152">
        <v>0.18</v>
      </c>
      <c r="H187" s="129">
        <f t="shared" si="114"/>
        <v>0</v>
      </c>
      <c r="I187" s="129">
        <f t="shared" si="115"/>
        <v>0</v>
      </c>
      <c r="J187" s="94">
        <v>30</v>
      </c>
      <c r="K187" s="130"/>
      <c r="L187" s="152">
        <v>0.18</v>
      </c>
      <c r="M187" s="129">
        <f t="shared" si="116"/>
        <v>0</v>
      </c>
      <c r="N187" s="129">
        <f t="shared" si="117"/>
        <v>0</v>
      </c>
      <c r="O187" s="94">
        <v>30</v>
      </c>
      <c r="P187" s="95"/>
      <c r="Q187" s="50">
        <v>0.18</v>
      </c>
      <c r="R187" s="88">
        <f t="shared" si="118"/>
        <v>0</v>
      </c>
      <c r="S187" s="88">
        <f t="shared" si="119"/>
        <v>0</v>
      </c>
    </row>
    <row r="188" spans="1:19" ht="30" customHeight="1">
      <c r="A188" s="213"/>
      <c r="B188" s="213"/>
      <c r="C188" s="43" t="s">
        <v>98</v>
      </c>
      <c r="D188" s="32" t="s">
        <v>8</v>
      </c>
      <c r="E188" s="94">
        <v>5</v>
      </c>
      <c r="F188" s="144"/>
      <c r="G188" s="152">
        <v>0.18</v>
      </c>
      <c r="H188" s="129">
        <f t="shared" si="114"/>
        <v>0</v>
      </c>
      <c r="I188" s="129">
        <f t="shared" si="115"/>
        <v>0</v>
      </c>
      <c r="J188" s="94">
        <v>20</v>
      </c>
      <c r="K188" s="144"/>
      <c r="L188" s="152">
        <v>0.18</v>
      </c>
      <c r="M188" s="129">
        <f t="shared" si="116"/>
        <v>0</v>
      </c>
      <c r="N188" s="129">
        <f t="shared" si="117"/>
        <v>0</v>
      </c>
      <c r="O188" s="94">
        <v>20</v>
      </c>
      <c r="P188" s="83"/>
      <c r="Q188" s="50">
        <v>0.18</v>
      </c>
      <c r="R188" s="88">
        <f t="shared" si="118"/>
        <v>0</v>
      </c>
      <c r="S188" s="88">
        <f t="shared" si="119"/>
        <v>0</v>
      </c>
    </row>
    <row r="189" spans="1:19" ht="30" customHeight="1">
      <c r="A189" s="213"/>
      <c r="B189" s="213"/>
      <c r="C189" s="43" t="s">
        <v>99</v>
      </c>
      <c r="D189" s="32" t="s">
        <v>8</v>
      </c>
      <c r="E189" s="94">
        <v>5</v>
      </c>
      <c r="F189" s="144"/>
      <c r="G189" s="152">
        <v>0.18</v>
      </c>
      <c r="H189" s="129">
        <f t="shared" si="114"/>
        <v>0</v>
      </c>
      <c r="I189" s="129">
        <f t="shared" si="115"/>
        <v>0</v>
      </c>
      <c r="J189" s="94">
        <v>30</v>
      </c>
      <c r="K189" s="144"/>
      <c r="L189" s="152">
        <v>0.18</v>
      </c>
      <c r="M189" s="129">
        <f t="shared" si="116"/>
        <v>0</v>
      </c>
      <c r="N189" s="129">
        <f t="shared" si="117"/>
        <v>0</v>
      </c>
      <c r="O189" s="94">
        <v>30</v>
      </c>
      <c r="P189" s="83"/>
      <c r="Q189" s="50">
        <v>0.18</v>
      </c>
      <c r="R189" s="88">
        <f t="shared" si="118"/>
        <v>0</v>
      </c>
      <c r="S189" s="88">
        <f t="shared" si="119"/>
        <v>0</v>
      </c>
    </row>
    <row r="190" spans="1:19" ht="30" customHeight="1">
      <c r="A190" s="213"/>
      <c r="B190" s="213"/>
      <c r="C190" s="43" t="s">
        <v>100</v>
      </c>
      <c r="D190" s="32" t="s">
        <v>8</v>
      </c>
      <c r="E190" s="94">
        <v>5</v>
      </c>
      <c r="F190" s="144"/>
      <c r="G190" s="152">
        <v>0.18</v>
      </c>
      <c r="H190" s="129">
        <f t="shared" si="114"/>
        <v>0</v>
      </c>
      <c r="I190" s="129">
        <f t="shared" si="115"/>
        <v>0</v>
      </c>
      <c r="J190" s="94">
        <v>20</v>
      </c>
      <c r="K190" s="144"/>
      <c r="L190" s="152">
        <v>0.18</v>
      </c>
      <c r="M190" s="129">
        <f t="shared" si="116"/>
        <v>0</v>
      </c>
      <c r="N190" s="129">
        <f t="shared" si="117"/>
        <v>0</v>
      </c>
      <c r="O190" s="94">
        <v>20</v>
      </c>
      <c r="P190" s="83"/>
      <c r="Q190" s="50">
        <v>0.18</v>
      </c>
      <c r="R190" s="88">
        <f t="shared" si="118"/>
        <v>0</v>
      </c>
      <c r="S190" s="88">
        <f t="shared" si="119"/>
        <v>0</v>
      </c>
    </row>
    <row r="191" spans="1:19" ht="30" customHeight="1">
      <c r="A191" s="213"/>
      <c r="B191" s="213"/>
      <c r="C191" s="43" t="s">
        <v>103</v>
      </c>
      <c r="D191" s="32" t="s">
        <v>8</v>
      </c>
      <c r="E191" s="94">
        <v>5</v>
      </c>
      <c r="F191" s="144"/>
      <c r="G191" s="152">
        <v>0.18</v>
      </c>
      <c r="H191" s="129">
        <f t="shared" si="114"/>
        <v>0</v>
      </c>
      <c r="I191" s="129">
        <f t="shared" si="115"/>
        <v>0</v>
      </c>
      <c r="J191" s="94">
        <v>30</v>
      </c>
      <c r="K191" s="144"/>
      <c r="L191" s="152">
        <v>0.18</v>
      </c>
      <c r="M191" s="129">
        <f t="shared" si="116"/>
        <v>0</v>
      </c>
      <c r="N191" s="129">
        <f t="shared" si="117"/>
        <v>0</v>
      </c>
      <c r="O191" s="94">
        <v>30</v>
      </c>
      <c r="P191" s="83"/>
      <c r="Q191" s="50">
        <v>0.18</v>
      </c>
      <c r="R191" s="88">
        <f t="shared" si="118"/>
        <v>0</v>
      </c>
      <c r="S191" s="88">
        <f t="shared" si="119"/>
        <v>0</v>
      </c>
    </row>
    <row r="192" spans="1:19" ht="30" customHeight="1">
      <c r="A192" s="213"/>
      <c r="B192" s="213"/>
      <c r="C192" s="43" t="s">
        <v>104</v>
      </c>
      <c r="D192" s="32" t="s">
        <v>8</v>
      </c>
      <c r="E192" s="94">
        <v>5</v>
      </c>
      <c r="F192" s="144"/>
      <c r="G192" s="152">
        <v>0.18</v>
      </c>
      <c r="H192" s="129">
        <f t="shared" si="114"/>
        <v>0</v>
      </c>
      <c r="I192" s="129">
        <f t="shared" si="115"/>
        <v>0</v>
      </c>
      <c r="J192" s="94">
        <v>20</v>
      </c>
      <c r="K192" s="144"/>
      <c r="L192" s="152">
        <v>0.18</v>
      </c>
      <c r="M192" s="129">
        <f t="shared" si="116"/>
        <v>0</v>
      </c>
      <c r="N192" s="129">
        <f t="shared" si="117"/>
        <v>0</v>
      </c>
      <c r="O192" s="94">
        <v>20</v>
      </c>
      <c r="P192" s="83"/>
      <c r="Q192" s="50">
        <v>0.18</v>
      </c>
      <c r="R192" s="88">
        <f t="shared" si="118"/>
        <v>0</v>
      </c>
      <c r="S192" s="88">
        <f t="shared" si="119"/>
        <v>0</v>
      </c>
    </row>
    <row r="193" spans="1:19" ht="30" customHeight="1">
      <c r="A193" s="213"/>
      <c r="B193" s="213"/>
      <c r="C193" s="43" t="s">
        <v>29</v>
      </c>
      <c r="D193" s="32" t="s">
        <v>8</v>
      </c>
      <c r="E193" s="94">
        <v>1</v>
      </c>
      <c r="F193" s="144"/>
      <c r="G193" s="152">
        <v>0.18</v>
      </c>
      <c r="H193" s="129">
        <f t="shared" si="114"/>
        <v>0</v>
      </c>
      <c r="I193" s="129">
        <f t="shared" si="115"/>
        <v>0</v>
      </c>
      <c r="J193" s="94">
        <v>1</v>
      </c>
      <c r="K193" s="144"/>
      <c r="L193" s="152">
        <v>0.18</v>
      </c>
      <c r="M193" s="129">
        <f t="shared" si="116"/>
        <v>0</v>
      </c>
      <c r="N193" s="129">
        <f t="shared" si="117"/>
        <v>0</v>
      </c>
      <c r="O193" s="94">
        <v>1</v>
      </c>
      <c r="P193" s="83"/>
      <c r="Q193" s="50">
        <v>0.18</v>
      </c>
      <c r="R193" s="88">
        <f t="shared" si="118"/>
        <v>0</v>
      </c>
      <c r="S193" s="88">
        <f t="shared" si="119"/>
        <v>0</v>
      </c>
    </row>
    <row r="194" spans="1:19" ht="30" customHeight="1">
      <c r="A194" s="213"/>
      <c r="B194" s="213"/>
      <c r="C194" s="43" t="s">
        <v>30</v>
      </c>
      <c r="D194" s="32" t="s">
        <v>8</v>
      </c>
      <c r="E194" s="94">
        <v>1</v>
      </c>
      <c r="F194" s="144"/>
      <c r="G194" s="152">
        <v>0.18</v>
      </c>
      <c r="H194" s="129">
        <f t="shared" si="114"/>
        <v>0</v>
      </c>
      <c r="I194" s="129">
        <f t="shared" si="115"/>
        <v>0</v>
      </c>
      <c r="J194" s="94">
        <v>1</v>
      </c>
      <c r="K194" s="144"/>
      <c r="L194" s="152">
        <v>0.18</v>
      </c>
      <c r="M194" s="129">
        <f t="shared" si="116"/>
        <v>0</v>
      </c>
      <c r="N194" s="129">
        <f t="shared" si="117"/>
        <v>0</v>
      </c>
      <c r="O194" s="94">
        <v>1</v>
      </c>
      <c r="P194" s="83"/>
      <c r="Q194" s="50">
        <v>0.18</v>
      </c>
      <c r="R194" s="88">
        <f t="shared" si="118"/>
        <v>0</v>
      </c>
      <c r="S194" s="88">
        <f t="shared" si="119"/>
        <v>0</v>
      </c>
    </row>
    <row r="195" spans="1:19" ht="30" customHeight="1">
      <c r="A195" s="213"/>
      <c r="B195" s="213"/>
      <c r="C195" s="43" t="s">
        <v>31</v>
      </c>
      <c r="D195" s="32" t="s">
        <v>8</v>
      </c>
      <c r="E195" s="94">
        <v>1</v>
      </c>
      <c r="F195" s="144"/>
      <c r="G195" s="152">
        <v>0.18</v>
      </c>
      <c r="H195" s="129">
        <f t="shared" si="114"/>
        <v>0</v>
      </c>
      <c r="I195" s="129">
        <f t="shared" si="115"/>
        <v>0</v>
      </c>
      <c r="J195" s="94">
        <v>1</v>
      </c>
      <c r="K195" s="144"/>
      <c r="L195" s="152">
        <v>0.18</v>
      </c>
      <c r="M195" s="129">
        <f t="shared" si="116"/>
        <v>0</v>
      </c>
      <c r="N195" s="129">
        <f t="shared" si="117"/>
        <v>0</v>
      </c>
      <c r="O195" s="94">
        <v>1</v>
      </c>
      <c r="P195" s="83"/>
      <c r="Q195" s="50">
        <v>0.18</v>
      </c>
      <c r="R195" s="88">
        <f t="shared" si="118"/>
        <v>0</v>
      </c>
      <c r="S195" s="88">
        <f t="shared" si="119"/>
        <v>0</v>
      </c>
    </row>
    <row r="196" spans="1:19" ht="30" customHeight="1">
      <c r="A196" s="213"/>
      <c r="B196" s="213"/>
      <c r="C196" s="43" t="s">
        <v>40</v>
      </c>
      <c r="D196" s="32" t="s">
        <v>8</v>
      </c>
      <c r="E196" s="94">
        <v>1</v>
      </c>
      <c r="F196" s="144"/>
      <c r="G196" s="152">
        <v>0.18</v>
      </c>
      <c r="H196" s="129">
        <f t="shared" si="114"/>
        <v>0</v>
      </c>
      <c r="I196" s="129">
        <f t="shared" si="115"/>
        <v>0</v>
      </c>
      <c r="J196" s="94">
        <v>1</v>
      </c>
      <c r="K196" s="144"/>
      <c r="L196" s="152">
        <v>0.18</v>
      </c>
      <c r="M196" s="129">
        <f t="shared" si="116"/>
        <v>0</v>
      </c>
      <c r="N196" s="129">
        <f t="shared" si="117"/>
        <v>0</v>
      </c>
      <c r="O196" s="94">
        <v>1</v>
      </c>
      <c r="P196" s="83"/>
      <c r="Q196" s="50">
        <v>0.18</v>
      </c>
      <c r="R196" s="88">
        <f t="shared" si="118"/>
        <v>0</v>
      </c>
      <c r="S196" s="88">
        <f t="shared" si="119"/>
        <v>0</v>
      </c>
    </row>
    <row r="197" spans="1:19" ht="30" customHeight="1">
      <c r="A197" s="213"/>
      <c r="B197" s="213"/>
      <c r="C197" s="43" t="s">
        <v>41</v>
      </c>
      <c r="D197" s="32" t="s">
        <v>8</v>
      </c>
      <c r="E197" s="94">
        <v>1</v>
      </c>
      <c r="F197" s="144"/>
      <c r="G197" s="152">
        <v>0.18</v>
      </c>
      <c r="H197" s="129">
        <f t="shared" si="114"/>
        <v>0</v>
      </c>
      <c r="I197" s="129">
        <f t="shared" si="115"/>
        <v>0</v>
      </c>
      <c r="J197" s="94">
        <v>1</v>
      </c>
      <c r="K197" s="144"/>
      <c r="L197" s="152">
        <v>0.18</v>
      </c>
      <c r="M197" s="129">
        <f t="shared" si="116"/>
        <v>0</v>
      </c>
      <c r="N197" s="129">
        <f t="shared" si="117"/>
        <v>0</v>
      </c>
      <c r="O197" s="94">
        <v>1</v>
      </c>
      <c r="P197" s="83"/>
      <c r="Q197" s="50">
        <v>0.18</v>
      </c>
      <c r="R197" s="88">
        <f t="shared" si="118"/>
        <v>0</v>
      </c>
      <c r="S197" s="88">
        <f t="shared" si="119"/>
        <v>0</v>
      </c>
    </row>
    <row r="198" spans="1:19" ht="48.75" customHeight="1">
      <c r="A198" s="213"/>
      <c r="B198" s="213"/>
      <c r="C198" s="43" t="s">
        <v>105</v>
      </c>
      <c r="D198" s="32" t="s">
        <v>4</v>
      </c>
      <c r="E198" s="94">
        <v>1</v>
      </c>
      <c r="F198" s="144"/>
      <c r="G198" s="152">
        <v>0.18</v>
      </c>
      <c r="H198" s="129">
        <f t="shared" si="114"/>
        <v>0</v>
      </c>
      <c r="I198" s="129">
        <f t="shared" si="115"/>
        <v>0</v>
      </c>
      <c r="J198" s="94">
        <v>1</v>
      </c>
      <c r="K198" s="144"/>
      <c r="L198" s="152">
        <v>0.18</v>
      </c>
      <c r="M198" s="129">
        <f t="shared" si="116"/>
        <v>0</v>
      </c>
      <c r="N198" s="129">
        <f t="shared" si="117"/>
        <v>0</v>
      </c>
      <c r="O198" s="94">
        <v>1</v>
      </c>
      <c r="P198" s="83"/>
      <c r="Q198" s="50">
        <v>0.18</v>
      </c>
      <c r="R198" s="88">
        <f t="shared" si="118"/>
        <v>0</v>
      </c>
      <c r="S198" s="88">
        <f t="shared" si="119"/>
        <v>0</v>
      </c>
    </row>
    <row r="199" spans="1:19" ht="46.5" customHeight="1">
      <c r="A199" s="213"/>
      <c r="B199" s="213"/>
      <c r="C199" s="43" t="s">
        <v>106</v>
      </c>
      <c r="D199" s="32" t="s">
        <v>4</v>
      </c>
      <c r="E199" s="94">
        <v>1</v>
      </c>
      <c r="F199" s="144"/>
      <c r="G199" s="152">
        <v>0.18</v>
      </c>
      <c r="H199" s="129">
        <f t="shared" si="114"/>
        <v>0</v>
      </c>
      <c r="I199" s="129">
        <f t="shared" si="115"/>
        <v>0</v>
      </c>
      <c r="J199" s="94">
        <v>1</v>
      </c>
      <c r="K199" s="144"/>
      <c r="L199" s="152">
        <v>0.18</v>
      </c>
      <c r="M199" s="129">
        <f t="shared" si="116"/>
        <v>0</v>
      </c>
      <c r="N199" s="129">
        <f t="shared" si="117"/>
        <v>0</v>
      </c>
      <c r="O199" s="94">
        <v>1</v>
      </c>
      <c r="P199" s="83"/>
      <c r="Q199" s="50">
        <v>0.18</v>
      </c>
      <c r="R199" s="88">
        <f t="shared" si="118"/>
        <v>0</v>
      </c>
      <c r="S199" s="88">
        <f t="shared" si="119"/>
        <v>0</v>
      </c>
    </row>
    <row r="200" spans="1:19" ht="44.25" customHeight="1">
      <c r="A200" s="213"/>
      <c r="B200" s="213"/>
      <c r="C200" s="43" t="s">
        <v>107</v>
      </c>
      <c r="D200" s="32" t="s">
        <v>4</v>
      </c>
      <c r="E200" s="94">
        <v>1</v>
      </c>
      <c r="F200" s="144"/>
      <c r="G200" s="152">
        <v>0.18</v>
      </c>
      <c r="H200" s="129">
        <f t="shared" si="114"/>
        <v>0</v>
      </c>
      <c r="I200" s="129">
        <f t="shared" si="115"/>
        <v>0</v>
      </c>
      <c r="J200" s="94">
        <v>1</v>
      </c>
      <c r="K200" s="144"/>
      <c r="L200" s="152">
        <v>0.18</v>
      </c>
      <c r="M200" s="129">
        <f t="shared" si="116"/>
        <v>0</v>
      </c>
      <c r="N200" s="129">
        <f t="shared" si="117"/>
        <v>0</v>
      </c>
      <c r="O200" s="94">
        <v>1</v>
      </c>
      <c r="P200" s="83"/>
      <c r="Q200" s="50">
        <v>0.18</v>
      </c>
      <c r="R200" s="88">
        <f t="shared" si="118"/>
        <v>0</v>
      </c>
      <c r="S200" s="88">
        <f t="shared" si="119"/>
        <v>0</v>
      </c>
    </row>
    <row r="201" spans="1:19" ht="30" customHeight="1">
      <c r="A201" s="213"/>
      <c r="B201" s="213"/>
      <c r="C201" s="43" t="s">
        <v>108</v>
      </c>
      <c r="D201" s="32" t="s">
        <v>4</v>
      </c>
      <c r="E201" s="94">
        <v>5</v>
      </c>
      <c r="F201" s="144"/>
      <c r="G201" s="152">
        <v>0.18</v>
      </c>
      <c r="H201" s="129">
        <f t="shared" si="114"/>
        <v>0</v>
      </c>
      <c r="I201" s="129">
        <f t="shared" si="115"/>
        <v>0</v>
      </c>
      <c r="J201" s="94">
        <v>5</v>
      </c>
      <c r="K201" s="144"/>
      <c r="L201" s="152">
        <v>0.18</v>
      </c>
      <c r="M201" s="129">
        <f t="shared" si="116"/>
        <v>0</v>
      </c>
      <c r="N201" s="129">
        <f t="shared" si="117"/>
        <v>0</v>
      </c>
      <c r="O201" s="94">
        <v>5</v>
      </c>
      <c r="P201" s="83"/>
      <c r="Q201" s="50">
        <v>0.18</v>
      </c>
      <c r="R201" s="88">
        <f t="shared" si="118"/>
        <v>0</v>
      </c>
      <c r="S201" s="88">
        <f t="shared" si="119"/>
        <v>0</v>
      </c>
    </row>
    <row r="202" spans="1:19" ht="30" customHeight="1">
      <c r="A202" s="213"/>
      <c r="B202" s="213"/>
      <c r="C202" s="43" t="s">
        <v>109</v>
      </c>
      <c r="D202" s="32" t="s">
        <v>94</v>
      </c>
      <c r="E202" s="94">
        <v>200</v>
      </c>
      <c r="F202" s="130"/>
      <c r="G202" s="152">
        <v>0.18</v>
      </c>
      <c r="H202" s="129">
        <f t="shared" si="114"/>
        <v>0</v>
      </c>
      <c r="I202" s="129">
        <f t="shared" si="115"/>
        <v>0</v>
      </c>
      <c r="J202" s="94">
        <v>200</v>
      </c>
      <c r="K202" s="130"/>
      <c r="L202" s="152">
        <v>0.18</v>
      </c>
      <c r="M202" s="129">
        <f t="shared" si="116"/>
        <v>0</v>
      </c>
      <c r="N202" s="129">
        <f t="shared" si="117"/>
        <v>0</v>
      </c>
      <c r="O202" s="94">
        <v>200</v>
      </c>
      <c r="P202" s="95"/>
      <c r="Q202" s="50">
        <v>0.18</v>
      </c>
      <c r="R202" s="88">
        <f t="shared" si="118"/>
        <v>0</v>
      </c>
      <c r="S202" s="88">
        <f t="shared" si="119"/>
        <v>0</v>
      </c>
    </row>
    <row r="203" spans="1:19" ht="30" customHeight="1">
      <c r="A203" s="213"/>
      <c r="B203" s="213"/>
      <c r="C203" s="43" t="s">
        <v>110</v>
      </c>
      <c r="D203" s="32" t="s">
        <v>94</v>
      </c>
      <c r="E203" s="94">
        <v>100</v>
      </c>
      <c r="F203" s="130"/>
      <c r="G203" s="152">
        <v>0.18</v>
      </c>
      <c r="H203" s="129">
        <f t="shared" si="114"/>
        <v>0</v>
      </c>
      <c r="I203" s="129">
        <f t="shared" si="115"/>
        <v>0</v>
      </c>
      <c r="J203" s="94">
        <v>100</v>
      </c>
      <c r="K203" s="130"/>
      <c r="L203" s="152">
        <v>0.18</v>
      </c>
      <c r="M203" s="129">
        <f t="shared" si="116"/>
        <v>0</v>
      </c>
      <c r="N203" s="129">
        <f t="shared" si="117"/>
        <v>0</v>
      </c>
      <c r="O203" s="94">
        <v>100</v>
      </c>
      <c r="P203" s="95"/>
      <c r="Q203" s="50">
        <v>0.18</v>
      </c>
      <c r="R203" s="88">
        <f t="shared" si="118"/>
        <v>0</v>
      </c>
      <c r="S203" s="88">
        <f t="shared" si="119"/>
        <v>0</v>
      </c>
    </row>
    <row r="204" spans="1:19" ht="30" customHeight="1">
      <c r="A204" s="213"/>
      <c r="B204" s="213"/>
      <c r="C204" s="30" t="s">
        <v>32</v>
      </c>
      <c r="D204" s="25"/>
      <c r="E204" s="94"/>
      <c r="F204" s="144"/>
      <c r="G204" s="151"/>
      <c r="H204" s="133"/>
      <c r="I204" s="133"/>
      <c r="J204" s="94"/>
      <c r="K204" s="144"/>
      <c r="L204" s="151"/>
      <c r="M204" s="133"/>
      <c r="N204" s="133"/>
      <c r="O204" s="94"/>
      <c r="P204" s="83"/>
      <c r="Q204" s="21"/>
      <c r="R204" s="90"/>
      <c r="S204" s="90"/>
    </row>
    <row r="205" spans="1:19" ht="30" customHeight="1">
      <c r="A205" s="213"/>
      <c r="B205" s="213"/>
      <c r="C205" s="44" t="s">
        <v>125</v>
      </c>
      <c r="D205" s="25" t="s">
        <v>11</v>
      </c>
      <c r="E205" s="94">
        <v>10</v>
      </c>
      <c r="F205" s="144"/>
      <c r="G205" s="152">
        <v>0.18</v>
      </c>
      <c r="H205" s="129">
        <f t="shared" ref="H205:H208" si="120">F205*(100%+G205)</f>
        <v>0</v>
      </c>
      <c r="I205" s="129">
        <f t="shared" ref="I205:I208" si="121">E205*H205</f>
        <v>0</v>
      </c>
      <c r="J205" s="94">
        <v>10</v>
      </c>
      <c r="K205" s="144"/>
      <c r="L205" s="152">
        <v>0.18</v>
      </c>
      <c r="M205" s="129">
        <f t="shared" ref="M205:M208" si="122">K205*(100%+L205)</f>
        <v>0</v>
      </c>
      <c r="N205" s="129">
        <f t="shared" ref="N205:N208" si="123">J205*M205</f>
        <v>0</v>
      </c>
      <c r="O205" s="94">
        <v>10</v>
      </c>
      <c r="P205" s="83"/>
      <c r="Q205" s="50">
        <v>0.18</v>
      </c>
      <c r="R205" s="88">
        <f t="shared" ref="R205:R208" si="124">P205*(100%+Q205)</f>
        <v>0</v>
      </c>
      <c r="S205" s="88">
        <f t="shared" ref="S205:S208" si="125">O205*R205</f>
        <v>0</v>
      </c>
    </row>
    <row r="206" spans="1:19" ht="30" customHeight="1">
      <c r="A206" s="213"/>
      <c r="B206" s="213"/>
      <c r="C206" s="44" t="s">
        <v>126</v>
      </c>
      <c r="D206" s="25" t="s">
        <v>13</v>
      </c>
      <c r="E206" s="94">
        <v>5</v>
      </c>
      <c r="F206" s="130"/>
      <c r="G206" s="152">
        <v>0.18</v>
      </c>
      <c r="H206" s="129">
        <f t="shared" si="120"/>
        <v>0</v>
      </c>
      <c r="I206" s="129">
        <f t="shared" si="121"/>
        <v>0</v>
      </c>
      <c r="J206" s="94">
        <v>5</v>
      </c>
      <c r="K206" s="130"/>
      <c r="L206" s="152">
        <v>0.18</v>
      </c>
      <c r="M206" s="129">
        <f t="shared" si="122"/>
        <v>0</v>
      </c>
      <c r="N206" s="129">
        <f t="shared" si="123"/>
        <v>0</v>
      </c>
      <c r="O206" s="94">
        <v>5</v>
      </c>
      <c r="P206" s="95"/>
      <c r="Q206" s="50">
        <v>0.18</v>
      </c>
      <c r="R206" s="88">
        <f t="shared" si="124"/>
        <v>0</v>
      </c>
      <c r="S206" s="88">
        <f t="shared" si="125"/>
        <v>0</v>
      </c>
    </row>
    <row r="207" spans="1:19" ht="79.5" customHeight="1">
      <c r="A207" s="213"/>
      <c r="B207" s="213"/>
      <c r="C207" s="44" t="s">
        <v>111</v>
      </c>
      <c r="D207" s="25" t="s">
        <v>113</v>
      </c>
      <c r="E207" s="94">
        <v>10</v>
      </c>
      <c r="F207" s="144"/>
      <c r="G207" s="152">
        <v>0.18</v>
      </c>
      <c r="H207" s="129">
        <f t="shared" si="120"/>
        <v>0</v>
      </c>
      <c r="I207" s="129">
        <f t="shared" si="121"/>
        <v>0</v>
      </c>
      <c r="J207" s="94">
        <v>10</v>
      </c>
      <c r="K207" s="144"/>
      <c r="L207" s="152">
        <v>0.18</v>
      </c>
      <c r="M207" s="129">
        <f t="shared" si="122"/>
        <v>0</v>
      </c>
      <c r="N207" s="129">
        <f t="shared" si="123"/>
        <v>0</v>
      </c>
      <c r="O207" s="94">
        <v>10</v>
      </c>
      <c r="P207" s="83"/>
      <c r="Q207" s="50">
        <v>0.18</v>
      </c>
      <c r="R207" s="88">
        <f t="shared" si="124"/>
        <v>0</v>
      </c>
      <c r="S207" s="88">
        <f t="shared" si="125"/>
        <v>0</v>
      </c>
    </row>
    <row r="208" spans="1:19" ht="96.75" customHeight="1">
      <c r="A208" s="213"/>
      <c r="B208" s="213"/>
      <c r="C208" s="44" t="s">
        <v>112</v>
      </c>
      <c r="D208" s="25" t="s">
        <v>113</v>
      </c>
      <c r="E208" s="94">
        <v>10</v>
      </c>
      <c r="F208" s="144"/>
      <c r="G208" s="152">
        <v>0.18</v>
      </c>
      <c r="H208" s="129">
        <f t="shared" si="120"/>
        <v>0</v>
      </c>
      <c r="I208" s="129">
        <f t="shared" si="121"/>
        <v>0</v>
      </c>
      <c r="J208" s="94">
        <v>10</v>
      </c>
      <c r="K208" s="144"/>
      <c r="L208" s="152">
        <v>0.18</v>
      </c>
      <c r="M208" s="129">
        <f t="shared" si="122"/>
        <v>0</v>
      </c>
      <c r="N208" s="129">
        <f t="shared" si="123"/>
        <v>0</v>
      </c>
      <c r="O208" s="94">
        <v>10</v>
      </c>
      <c r="P208" s="83"/>
      <c r="Q208" s="50">
        <v>0.18</v>
      </c>
      <c r="R208" s="88">
        <f t="shared" si="124"/>
        <v>0</v>
      </c>
      <c r="S208" s="88">
        <f t="shared" si="125"/>
        <v>0</v>
      </c>
    </row>
    <row r="209" spans="1:19" ht="30" customHeight="1">
      <c r="A209" s="214"/>
      <c r="B209" s="214"/>
      <c r="C209" s="33" t="s">
        <v>66</v>
      </c>
      <c r="D209" s="60"/>
      <c r="E209" s="225">
        <f>SUM(I141:I208)</f>
        <v>0</v>
      </c>
      <c r="F209" s="226"/>
      <c r="G209" s="226"/>
      <c r="H209" s="226"/>
      <c r="I209" s="226"/>
      <c r="J209" s="225">
        <f>SUM(N141:N208)</f>
        <v>0</v>
      </c>
      <c r="K209" s="226"/>
      <c r="L209" s="226"/>
      <c r="M209" s="226"/>
      <c r="N209" s="226"/>
      <c r="O209" s="225">
        <f>SUM(S141:S208)</f>
        <v>0</v>
      </c>
      <c r="P209" s="226"/>
      <c r="Q209" s="226"/>
      <c r="R209" s="226"/>
      <c r="S209" s="226"/>
    </row>
    <row r="210" spans="1:19" ht="48.75" customHeight="1">
      <c r="A210" s="29" t="s">
        <v>1</v>
      </c>
      <c r="B210" s="29"/>
      <c r="C210" s="115" t="s">
        <v>54</v>
      </c>
      <c r="D210" s="26"/>
      <c r="E210" s="51" t="s">
        <v>33</v>
      </c>
      <c r="F210" s="52" t="s">
        <v>44</v>
      </c>
      <c r="G210" s="78" t="s">
        <v>45</v>
      </c>
      <c r="H210" s="78" t="s">
        <v>46</v>
      </c>
      <c r="I210" s="78" t="s">
        <v>47</v>
      </c>
      <c r="J210" s="51" t="s">
        <v>33</v>
      </c>
      <c r="K210" s="52" t="s">
        <v>44</v>
      </c>
      <c r="L210" s="78" t="s">
        <v>45</v>
      </c>
      <c r="M210" s="78" t="s">
        <v>46</v>
      </c>
      <c r="N210" s="78" t="s">
        <v>47</v>
      </c>
      <c r="O210" s="51" t="s">
        <v>33</v>
      </c>
      <c r="P210" s="52" t="s">
        <v>44</v>
      </c>
      <c r="Q210" s="78" t="s">
        <v>45</v>
      </c>
      <c r="R210" s="78" t="s">
        <v>46</v>
      </c>
      <c r="S210" s="78" t="s">
        <v>47</v>
      </c>
    </row>
    <row r="211" spans="1:19" ht="35.1" customHeight="1">
      <c r="A211" s="212">
        <v>1</v>
      </c>
      <c r="B211" s="212" t="s">
        <v>148</v>
      </c>
      <c r="C211" s="35" t="s">
        <v>73</v>
      </c>
      <c r="D211" s="24" t="s">
        <v>4</v>
      </c>
      <c r="E211" s="131">
        <v>12</v>
      </c>
      <c r="F211" s="142"/>
      <c r="G211" s="121">
        <v>0.18</v>
      </c>
      <c r="H211" s="149">
        <f t="shared" ref="H211:H218" si="126">F211*(100%+G211)</f>
        <v>0</v>
      </c>
      <c r="I211" s="149">
        <f t="shared" ref="I211:I218" si="127">E211*H211</f>
        <v>0</v>
      </c>
      <c r="J211" s="131">
        <v>12</v>
      </c>
      <c r="K211" s="142"/>
      <c r="L211" s="121">
        <v>0.18</v>
      </c>
      <c r="M211" s="129">
        <f t="shared" ref="M211:M218" si="128">K211*(100%+L211)</f>
        <v>0</v>
      </c>
      <c r="N211" s="129">
        <f t="shared" ref="N211:N218" si="129">J211*M211</f>
        <v>0</v>
      </c>
      <c r="O211" s="131">
        <v>12</v>
      </c>
      <c r="P211" s="81"/>
      <c r="Q211" s="97">
        <v>0.18</v>
      </c>
      <c r="R211" s="75">
        <f t="shared" ref="R211:R218" si="130">P211*(100%+Q211)</f>
        <v>0</v>
      </c>
      <c r="S211" s="75">
        <f t="shared" ref="S211:S218" si="131">O211*R211</f>
        <v>0</v>
      </c>
    </row>
    <row r="212" spans="1:19" ht="35.1" customHeight="1">
      <c r="A212" s="213"/>
      <c r="B212" s="213"/>
      <c r="C212" s="36" t="s">
        <v>75</v>
      </c>
      <c r="D212" s="24" t="s">
        <v>4</v>
      </c>
      <c r="E212" s="131">
        <f>12*8</f>
        <v>96</v>
      </c>
      <c r="F212" s="122"/>
      <c r="G212" s="121">
        <v>0.18</v>
      </c>
      <c r="H212" s="149">
        <f t="shared" si="126"/>
        <v>0</v>
      </c>
      <c r="I212" s="149">
        <f t="shared" si="127"/>
        <v>0</v>
      </c>
      <c r="J212" s="131">
        <f>12*8</f>
        <v>96</v>
      </c>
      <c r="K212" s="122"/>
      <c r="L212" s="121">
        <v>0.18</v>
      </c>
      <c r="M212" s="129">
        <f t="shared" si="128"/>
        <v>0</v>
      </c>
      <c r="N212" s="129">
        <f t="shared" si="129"/>
        <v>0</v>
      </c>
      <c r="O212" s="131">
        <f>12*7</f>
        <v>84</v>
      </c>
      <c r="P212" s="105"/>
      <c r="Q212" s="97">
        <v>0.18</v>
      </c>
      <c r="R212" s="75">
        <f t="shared" si="130"/>
        <v>0</v>
      </c>
      <c r="S212" s="75">
        <f t="shared" si="131"/>
        <v>0</v>
      </c>
    </row>
    <row r="213" spans="1:19" ht="35.1" customHeight="1">
      <c r="A213" s="213"/>
      <c r="B213" s="213"/>
      <c r="C213" s="36" t="s">
        <v>74</v>
      </c>
      <c r="D213" s="24" t="s">
        <v>8</v>
      </c>
      <c r="E213" s="131">
        <f>12*8</f>
        <v>96</v>
      </c>
      <c r="F213" s="122"/>
      <c r="G213" s="121">
        <v>0.05</v>
      </c>
      <c r="H213" s="149">
        <f t="shared" si="126"/>
        <v>0</v>
      </c>
      <c r="I213" s="149">
        <f t="shared" si="127"/>
        <v>0</v>
      </c>
      <c r="J213" s="131">
        <f>12*8</f>
        <v>96</v>
      </c>
      <c r="K213" s="122"/>
      <c r="L213" s="121">
        <v>0.05</v>
      </c>
      <c r="M213" s="129">
        <f t="shared" si="128"/>
        <v>0</v>
      </c>
      <c r="N213" s="129">
        <f t="shared" si="129"/>
        <v>0</v>
      </c>
      <c r="O213" s="131">
        <f>12*7</f>
        <v>84</v>
      </c>
      <c r="P213" s="105"/>
      <c r="Q213" s="97">
        <v>0.05</v>
      </c>
      <c r="R213" s="75">
        <f t="shared" si="130"/>
        <v>0</v>
      </c>
      <c r="S213" s="75">
        <f t="shared" si="131"/>
        <v>0</v>
      </c>
    </row>
    <row r="214" spans="1:19" ht="35.1" customHeight="1">
      <c r="A214" s="213"/>
      <c r="B214" s="213"/>
      <c r="C214" s="36" t="s">
        <v>240</v>
      </c>
      <c r="D214" s="24" t="s">
        <v>8</v>
      </c>
      <c r="E214" s="31">
        <v>1</v>
      </c>
      <c r="F214" s="122"/>
      <c r="G214" s="121">
        <v>0.05</v>
      </c>
      <c r="H214" s="149">
        <f t="shared" si="126"/>
        <v>0</v>
      </c>
      <c r="I214" s="149">
        <f t="shared" si="127"/>
        <v>0</v>
      </c>
      <c r="J214" s="31">
        <v>1</v>
      </c>
      <c r="K214" s="122"/>
      <c r="L214" s="121">
        <v>0.05</v>
      </c>
      <c r="M214" s="129">
        <f t="shared" si="128"/>
        <v>0</v>
      </c>
      <c r="N214" s="129">
        <f t="shared" si="129"/>
        <v>0</v>
      </c>
      <c r="O214" s="31">
        <v>1</v>
      </c>
      <c r="P214" s="105"/>
      <c r="Q214" s="97">
        <v>0.05</v>
      </c>
      <c r="R214" s="75">
        <f t="shared" si="130"/>
        <v>0</v>
      </c>
      <c r="S214" s="75">
        <f t="shared" si="131"/>
        <v>0</v>
      </c>
    </row>
    <row r="215" spans="1:19" ht="35.1" customHeight="1">
      <c r="A215" s="213"/>
      <c r="B215" s="213"/>
      <c r="C215" s="36" t="s">
        <v>55</v>
      </c>
      <c r="D215" s="24" t="s">
        <v>8</v>
      </c>
      <c r="E215" s="131">
        <f>12*8</f>
        <v>96</v>
      </c>
      <c r="F215" s="122"/>
      <c r="G215" s="121">
        <v>0.05</v>
      </c>
      <c r="H215" s="149">
        <f t="shared" si="126"/>
        <v>0</v>
      </c>
      <c r="I215" s="149">
        <f t="shared" si="127"/>
        <v>0</v>
      </c>
      <c r="J215" s="131">
        <f>12*8</f>
        <v>96</v>
      </c>
      <c r="K215" s="122"/>
      <c r="L215" s="121">
        <v>0.05</v>
      </c>
      <c r="M215" s="129">
        <f t="shared" si="128"/>
        <v>0</v>
      </c>
      <c r="N215" s="129">
        <f t="shared" si="129"/>
        <v>0</v>
      </c>
      <c r="O215" s="131">
        <f>12*8</f>
        <v>96</v>
      </c>
      <c r="P215" s="105"/>
      <c r="Q215" s="97">
        <v>0.05</v>
      </c>
      <c r="R215" s="75">
        <f t="shared" si="130"/>
        <v>0</v>
      </c>
      <c r="S215" s="75">
        <f t="shared" si="131"/>
        <v>0</v>
      </c>
    </row>
    <row r="216" spans="1:19" ht="35.1" customHeight="1">
      <c r="A216" s="213"/>
      <c r="B216" s="213"/>
      <c r="C216" s="36" t="s">
        <v>56</v>
      </c>
      <c r="D216" s="24" t="s">
        <v>8</v>
      </c>
      <c r="E216" s="131">
        <f>12*6</f>
        <v>72</v>
      </c>
      <c r="F216" s="122"/>
      <c r="G216" s="121">
        <v>0.05</v>
      </c>
      <c r="H216" s="149">
        <f t="shared" si="126"/>
        <v>0</v>
      </c>
      <c r="I216" s="149">
        <f t="shared" si="127"/>
        <v>0</v>
      </c>
      <c r="J216" s="131">
        <f>12*6</f>
        <v>72</v>
      </c>
      <c r="K216" s="122"/>
      <c r="L216" s="121">
        <v>0.05</v>
      </c>
      <c r="M216" s="129">
        <f t="shared" si="128"/>
        <v>0</v>
      </c>
      <c r="N216" s="129">
        <f t="shared" si="129"/>
        <v>0</v>
      </c>
      <c r="O216" s="131">
        <f>12*6</f>
        <v>72</v>
      </c>
      <c r="P216" s="105"/>
      <c r="Q216" s="97">
        <v>0.05</v>
      </c>
      <c r="R216" s="75">
        <f t="shared" si="130"/>
        <v>0</v>
      </c>
      <c r="S216" s="75">
        <f t="shared" si="131"/>
        <v>0</v>
      </c>
    </row>
    <row r="217" spans="1:19" ht="35.1" customHeight="1">
      <c r="A217" s="213"/>
      <c r="B217" s="213"/>
      <c r="C217" s="36" t="s">
        <v>241</v>
      </c>
      <c r="D217" s="24" t="s">
        <v>8</v>
      </c>
      <c r="E217" s="131">
        <v>12</v>
      </c>
      <c r="F217" s="122"/>
      <c r="G217" s="121">
        <v>0.05</v>
      </c>
      <c r="H217" s="149">
        <f t="shared" si="126"/>
        <v>0</v>
      </c>
      <c r="I217" s="149">
        <f t="shared" si="127"/>
        <v>0</v>
      </c>
      <c r="J217" s="131">
        <v>12</v>
      </c>
      <c r="K217" s="122"/>
      <c r="L217" s="121">
        <v>0.05</v>
      </c>
      <c r="M217" s="129">
        <f t="shared" si="128"/>
        <v>0</v>
      </c>
      <c r="N217" s="129">
        <f t="shared" si="129"/>
        <v>0</v>
      </c>
      <c r="O217" s="131">
        <v>12</v>
      </c>
      <c r="P217" s="105"/>
      <c r="Q217" s="97">
        <v>0.05</v>
      </c>
      <c r="R217" s="75">
        <f t="shared" si="130"/>
        <v>0</v>
      </c>
      <c r="S217" s="75">
        <f t="shared" si="131"/>
        <v>0</v>
      </c>
    </row>
    <row r="218" spans="1:19" ht="35.1" customHeight="1">
      <c r="A218" s="213"/>
      <c r="B218" s="213"/>
      <c r="C218" s="36" t="s">
        <v>57</v>
      </c>
      <c r="D218" s="24" t="s">
        <v>8</v>
      </c>
      <c r="E218" s="131">
        <f>12*3</f>
        <v>36</v>
      </c>
      <c r="F218" s="122"/>
      <c r="G218" s="121">
        <v>0.05</v>
      </c>
      <c r="H218" s="149">
        <f t="shared" si="126"/>
        <v>0</v>
      </c>
      <c r="I218" s="149">
        <f t="shared" si="127"/>
        <v>0</v>
      </c>
      <c r="J218" s="131">
        <f>12*3</f>
        <v>36</v>
      </c>
      <c r="K218" s="122"/>
      <c r="L218" s="121">
        <v>0.05</v>
      </c>
      <c r="M218" s="129">
        <f t="shared" si="128"/>
        <v>0</v>
      </c>
      <c r="N218" s="129">
        <f t="shared" si="129"/>
        <v>0</v>
      </c>
      <c r="O218" s="131">
        <f>12*3</f>
        <v>36</v>
      </c>
      <c r="P218" s="105"/>
      <c r="Q218" s="97">
        <v>0.05</v>
      </c>
      <c r="R218" s="75">
        <f t="shared" si="130"/>
        <v>0</v>
      </c>
      <c r="S218" s="75">
        <f t="shared" si="131"/>
        <v>0</v>
      </c>
    </row>
    <row r="219" spans="1:19" ht="35.1" customHeight="1">
      <c r="A219" s="213"/>
      <c r="B219" s="213"/>
      <c r="C219" s="33" t="s">
        <v>64</v>
      </c>
      <c r="D219" s="60"/>
      <c r="E219" s="204">
        <f>SUM(I211:I218)</f>
        <v>0</v>
      </c>
      <c r="F219" s="205"/>
      <c r="G219" s="205"/>
      <c r="H219" s="205"/>
      <c r="I219" s="206">
        <f>SUM(I211:I218)</f>
        <v>0</v>
      </c>
      <c r="J219" s="204">
        <f>SUM(N211:N218)</f>
        <v>0</v>
      </c>
      <c r="K219" s="205"/>
      <c r="L219" s="205"/>
      <c r="M219" s="205"/>
      <c r="N219" s="206">
        <f>SUM(N211:N218)</f>
        <v>0</v>
      </c>
      <c r="O219" s="204">
        <f>SUM(S211:S218)</f>
        <v>0</v>
      </c>
      <c r="P219" s="205"/>
      <c r="Q219" s="205"/>
      <c r="R219" s="205"/>
      <c r="S219" s="206">
        <f>SUM(S211:S218)</f>
        <v>0</v>
      </c>
    </row>
    <row r="220" spans="1:19" ht="30" customHeight="1">
      <c r="A220" s="213">
        <v>2</v>
      </c>
      <c r="B220" s="213"/>
      <c r="C220" s="37" t="s">
        <v>114</v>
      </c>
      <c r="D220" s="24"/>
      <c r="E220" s="131"/>
      <c r="F220" s="144"/>
      <c r="G220" s="151"/>
      <c r="H220" s="133"/>
      <c r="I220" s="133"/>
      <c r="J220" s="131"/>
      <c r="K220" s="144"/>
      <c r="L220" s="151"/>
      <c r="M220" s="133"/>
      <c r="N220" s="133"/>
      <c r="O220" s="131"/>
      <c r="P220" s="83"/>
      <c r="Q220" s="21"/>
      <c r="R220" s="90"/>
      <c r="S220" s="90"/>
    </row>
    <row r="221" spans="1:19" ht="30" customHeight="1">
      <c r="A221" s="213"/>
      <c r="B221" s="213"/>
      <c r="C221" s="38" t="s">
        <v>37</v>
      </c>
      <c r="D221" s="24" t="s">
        <v>8</v>
      </c>
      <c r="E221" s="134">
        <v>10</v>
      </c>
      <c r="F221" s="144"/>
      <c r="G221" s="152">
        <v>0.18</v>
      </c>
      <c r="H221" s="129">
        <f t="shared" ref="H221:H223" si="132">F221*(100%+G221)</f>
        <v>0</v>
      </c>
      <c r="I221" s="129">
        <f t="shared" ref="I221:I223" si="133">E221*H221</f>
        <v>0</v>
      </c>
      <c r="J221" s="134">
        <v>10</v>
      </c>
      <c r="K221" s="144"/>
      <c r="L221" s="152">
        <v>0.18</v>
      </c>
      <c r="M221" s="129">
        <f t="shared" ref="M221:M223" si="134">K221*(100%+L221)</f>
        <v>0</v>
      </c>
      <c r="N221" s="129">
        <f t="shared" ref="N221:N223" si="135">J221*M221</f>
        <v>0</v>
      </c>
      <c r="O221" s="134">
        <v>10</v>
      </c>
      <c r="P221" s="83"/>
      <c r="Q221" s="50">
        <v>0.18</v>
      </c>
      <c r="R221" s="88">
        <f t="shared" ref="R221:R223" si="136">P221*(100%+Q221)</f>
        <v>0</v>
      </c>
      <c r="S221" s="88">
        <f t="shared" ref="S221:S223" si="137">O221*R221</f>
        <v>0</v>
      </c>
    </row>
    <row r="222" spans="1:19" ht="30" customHeight="1">
      <c r="A222" s="213"/>
      <c r="B222" s="213"/>
      <c r="C222" s="38" t="s">
        <v>38</v>
      </c>
      <c r="D222" s="24" t="s">
        <v>8</v>
      </c>
      <c r="E222" s="134">
        <v>5</v>
      </c>
      <c r="F222" s="144"/>
      <c r="G222" s="152">
        <v>0.18</v>
      </c>
      <c r="H222" s="129">
        <f t="shared" si="132"/>
        <v>0</v>
      </c>
      <c r="I222" s="129">
        <f t="shared" si="133"/>
        <v>0</v>
      </c>
      <c r="J222" s="134">
        <v>5</v>
      </c>
      <c r="K222" s="144"/>
      <c r="L222" s="152">
        <v>0.18</v>
      </c>
      <c r="M222" s="129">
        <f t="shared" si="134"/>
        <v>0</v>
      </c>
      <c r="N222" s="129">
        <f t="shared" si="135"/>
        <v>0</v>
      </c>
      <c r="O222" s="134">
        <v>5</v>
      </c>
      <c r="P222" s="83"/>
      <c r="Q222" s="50">
        <v>0.18</v>
      </c>
      <c r="R222" s="88">
        <f t="shared" si="136"/>
        <v>0</v>
      </c>
      <c r="S222" s="88">
        <f t="shared" si="137"/>
        <v>0</v>
      </c>
    </row>
    <row r="223" spans="1:19" ht="30" customHeight="1">
      <c r="A223" s="213"/>
      <c r="B223" s="213"/>
      <c r="C223" s="38" t="s">
        <v>39</v>
      </c>
      <c r="D223" s="24" t="s">
        <v>8</v>
      </c>
      <c r="E223" s="134">
        <v>3</v>
      </c>
      <c r="F223" s="144"/>
      <c r="G223" s="152">
        <v>0.18</v>
      </c>
      <c r="H223" s="129">
        <f t="shared" si="132"/>
        <v>0</v>
      </c>
      <c r="I223" s="129">
        <f t="shared" si="133"/>
        <v>0</v>
      </c>
      <c r="J223" s="134">
        <v>3</v>
      </c>
      <c r="K223" s="144"/>
      <c r="L223" s="152">
        <v>0.18</v>
      </c>
      <c r="M223" s="129">
        <f t="shared" si="134"/>
        <v>0</v>
      </c>
      <c r="N223" s="129">
        <f t="shared" si="135"/>
        <v>0</v>
      </c>
      <c r="O223" s="134">
        <v>3</v>
      </c>
      <c r="P223" s="83"/>
      <c r="Q223" s="50">
        <v>0.18</v>
      </c>
      <c r="R223" s="88">
        <f t="shared" si="136"/>
        <v>0</v>
      </c>
      <c r="S223" s="88">
        <f t="shared" si="137"/>
        <v>0</v>
      </c>
    </row>
    <row r="224" spans="1:19" ht="30" customHeight="1">
      <c r="A224" s="213"/>
      <c r="B224" s="213"/>
      <c r="C224" s="47" t="s">
        <v>115</v>
      </c>
      <c r="D224" s="24"/>
      <c r="E224" s="134"/>
      <c r="F224" s="144"/>
      <c r="G224" s="153"/>
      <c r="H224" s="133"/>
      <c r="I224" s="133"/>
      <c r="J224" s="134"/>
      <c r="K224" s="144"/>
      <c r="L224" s="153"/>
      <c r="M224" s="133"/>
      <c r="N224" s="133"/>
      <c r="O224" s="134"/>
      <c r="P224" s="83"/>
      <c r="Q224" s="27"/>
      <c r="R224" s="90"/>
      <c r="S224" s="90"/>
    </row>
    <row r="225" spans="1:19" ht="30" customHeight="1">
      <c r="A225" s="213"/>
      <c r="B225" s="213"/>
      <c r="C225" s="48" t="s">
        <v>37</v>
      </c>
      <c r="D225" s="24" t="s">
        <v>8</v>
      </c>
      <c r="E225" s="134">
        <v>20</v>
      </c>
      <c r="F225" s="144"/>
      <c r="G225" s="152">
        <v>0.18</v>
      </c>
      <c r="H225" s="129">
        <f t="shared" ref="H225:H227" si="138">F225*(100%+G225)</f>
        <v>0</v>
      </c>
      <c r="I225" s="129">
        <f t="shared" ref="I225:I227" si="139">E225*H225</f>
        <v>0</v>
      </c>
      <c r="J225" s="134">
        <v>20</v>
      </c>
      <c r="K225" s="144"/>
      <c r="L225" s="152">
        <v>0.18</v>
      </c>
      <c r="M225" s="129">
        <f t="shared" ref="M225:M227" si="140">K225*(100%+L225)</f>
        <v>0</v>
      </c>
      <c r="N225" s="129">
        <f t="shared" ref="N225:N227" si="141">J225*M225</f>
        <v>0</v>
      </c>
      <c r="O225" s="134">
        <v>20</v>
      </c>
      <c r="P225" s="83"/>
      <c r="Q225" s="50">
        <v>0.18</v>
      </c>
      <c r="R225" s="88">
        <f t="shared" ref="R225:R227" si="142">P225*(100%+Q225)</f>
        <v>0</v>
      </c>
      <c r="S225" s="88">
        <f t="shared" ref="S225:S227" si="143">O225*R225</f>
        <v>0</v>
      </c>
    </row>
    <row r="226" spans="1:19" ht="30" customHeight="1">
      <c r="A226" s="213"/>
      <c r="B226" s="213"/>
      <c r="C226" s="48" t="s">
        <v>38</v>
      </c>
      <c r="D226" s="24" t="s">
        <v>8</v>
      </c>
      <c r="E226" s="134">
        <v>10</v>
      </c>
      <c r="F226" s="144"/>
      <c r="G226" s="152">
        <v>0.18</v>
      </c>
      <c r="H226" s="129">
        <f t="shared" si="138"/>
        <v>0</v>
      </c>
      <c r="I226" s="129">
        <f t="shared" si="139"/>
        <v>0</v>
      </c>
      <c r="J226" s="134">
        <v>10</v>
      </c>
      <c r="K226" s="144"/>
      <c r="L226" s="152">
        <v>0.18</v>
      </c>
      <c r="M226" s="129">
        <f t="shared" si="140"/>
        <v>0</v>
      </c>
      <c r="N226" s="129">
        <f t="shared" si="141"/>
        <v>0</v>
      </c>
      <c r="O226" s="134">
        <v>10</v>
      </c>
      <c r="P226" s="83"/>
      <c r="Q226" s="50">
        <v>0.18</v>
      </c>
      <c r="R226" s="88">
        <f t="shared" si="142"/>
        <v>0</v>
      </c>
      <c r="S226" s="88">
        <f t="shared" si="143"/>
        <v>0</v>
      </c>
    </row>
    <row r="227" spans="1:19" ht="30" customHeight="1">
      <c r="A227" s="213"/>
      <c r="B227" s="213"/>
      <c r="C227" s="48" t="s">
        <v>39</v>
      </c>
      <c r="D227" s="24" t="s">
        <v>8</v>
      </c>
      <c r="E227" s="134">
        <v>3</v>
      </c>
      <c r="F227" s="144"/>
      <c r="G227" s="152">
        <v>0.18</v>
      </c>
      <c r="H227" s="129">
        <f t="shared" si="138"/>
        <v>0</v>
      </c>
      <c r="I227" s="129">
        <f t="shared" si="139"/>
        <v>0</v>
      </c>
      <c r="J227" s="134">
        <v>3</v>
      </c>
      <c r="K227" s="144"/>
      <c r="L227" s="152">
        <v>0.18</v>
      </c>
      <c r="M227" s="129">
        <f t="shared" si="140"/>
        <v>0</v>
      </c>
      <c r="N227" s="129">
        <f t="shared" si="141"/>
        <v>0</v>
      </c>
      <c r="O227" s="134">
        <v>3</v>
      </c>
      <c r="P227" s="83"/>
      <c r="Q227" s="50">
        <v>0.18</v>
      </c>
      <c r="R227" s="88">
        <f t="shared" si="142"/>
        <v>0</v>
      </c>
      <c r="S227" s="88">
        <f t="shared" si="143"/>
        <v>0</v>
      </c>
    </row>
    <row r="228" spans="1:19" ht="30" customHeight="1">
      <c r="A228" s="213"/>
      <c r="B228" s="213"/>
      <c r="C228" s="30" t="s">
        <v>0</v>
      </c>
      <c r="D228" s="25"/>
      <c r="E228" s="94"/>
      <c r="F228" s="144"/>
      <c r="G228" s="151"/>
      <c r="H228" s="133"/>
      <c r="I228" s="133"/>
      <c r="J228" s="94"/>
      <c r="K228" s="144"/>
      <c r="L228" s="151"/>
      <c r="M228" s="133"/>
      <c r="N228" s="133"/>
      <c r="O228" s="94"/>
      <c r="P228" s="83"/>
      <c r="Q228" s="21"/>
      <c r="R228" s="90"/>
      <c r="S228" s="90"/>
    </row>
    <row r="229" spans="1:19" s="14" customFormat="1" ht="24.2" customHeight="1">
      <c r="A229" s="213"/>
      <c r="B229" s="213"/>
      <c r="C229" s="42" t="s">
        <v>58</v>
      </c>
      <c r="D229" s="13" t="s">
        <v>8</v>
      </c>
      <c r="E229" s="135">
        <v>1</v>
      </c>
      <c r="F229" s="136"/>
      <c r="G229" s="152">
        <v>0.05</v>
      </c>
      <c r="H229" s="129">
        <f t="shared" ref="H229:H256" si="144">F229*(100%+G229)</f>
        <v>0</v>
      </c>
      <c r="I229" s="129">
        <f t="shared" ref="I229:I256" si="145">E229*H229</f>
        <v>0</v>
      </c>
      <c r="J229" s="135">
        <v>1</v>
      </c>
      <c r="K229" s="136"/>
      <c r="L229" s="152">
        <v>0.05</v>
      </c>
      <c r="M229" s="129">
        <f t="shared" ref="M229:M256" si="146">K229*(100%+L229)</f>
        <v>0</v>
      </c>
      <c r="N229" s="129">
        <f t="shared" ref="N229:N256" si="147">J229*M229</f>
        <v>0</v>
      </c>
      <c r="O229" s="135">
        <v>1</v>
      </c>
      <c r="P229" s="96"/>
      <c r="Q229" s="50">
        <v>0.05</v>
      </c>
      <c r="R229" s="88">
        <f t="shared" ref="R229:R256" si="148">P229*(100%+Q229)</f>
        <v>0</v>
      </c>
      <c r="S229" s="88">
        <f t="shared" ref="S229:S256" si="149">O229*R229</f>
        <v>0</v>
      </c>
    </row>
    <row r="230" spans="1:19" s="14" customFormat="1" ht="27.2" customHeight="1">
      <c r="A230" s="213"/>
      <c r="B230" s="213"/>
      <c r="C230" s="42" t="s">
        <v>59</v>
      </c>
      <c r="D230" s="13" t="s">
        <v>8</v>
      </c>
      <c r="E230" s="135">
        <v>1</v>
      </c>
      <c r="F230" s="136"/>
      <c r="G230" s="152">
        <v>0.05</v>
      </c>
      <c r="H230" s="129">
        <f t="shared" si="144"/>
        <v>0</v>
      </c>
      <c r="I230" s="129">
        <f t="shared" si="145"/>
        <v>0</v>
      </c>
      <c r="J230" s="135">
        <v>1</v>
      </c>
      <c r="K230" s="136"/>
      <c r="L230" s="152">
        <v>0.05</v>
      </c>
      <c r="M230" s="129">
        <f t="shared" si="146"/>
        <v>0</v>
      </c>
      <c r="N230" s="129">
        <f t="shared" si="147"/>
        <v>0</v>
      </c>
      <c r="O230" s="135">
        <v>1</v>
      </c>
      <c r="P230" s="96"/>
      <c r="Q230" s="50">
        <v>0.05</v>
      </c>
      <c r="R230" s="88">
        <f t="shared" si="148"/>
        <v>0</v>
      </c>
      <c r="S230" s="88">
        <f t="shared" si="149"/>
        <v>0</v>
      </c>
    </row>
    <row r="231" spans="1:19" s="14" customFormat="1" ht="28.5" customHeight="1">
      <c r="A231" s="213"/>
      <c r="B231" s="213"/>
      <c r="C231" s="42" t="s">
        <v>60</v>
      </c>
      <c r="D231" s="13" t="s">
        <v>8</v>
      </c>
      <c r="E231" s="135">
        <v>1</v>
      </c>
      <c r="F231" s="136"/>
      <c r="G231" s="152">
        <v>0.05</v>
      </c>
      <c r="H231" s="129">
        <f t="shared" si="144"/>
        <v>0</v>
      </c>
      <c r="I231" s="129">
        <f t="shared" si="145"/>
        <v>0</v>
      </c>
      <c r="J231" s="135">
        <v>1</v>
      </c>
      <c r="K231" s="136"/>
      <c r="L231" s="152">
        <v>0.05</v>
      </c>
      <c r="M231" s="129">
        <f t="shared" si="146"/>
        <v>0</v>
      </c>
      <c r="N231" s="129">
        <f t="shared" si="147"/>
        <v>0</v>
      </c>
      <c r="O231" s="135">
        <v>1</v>
      </c>
      <c r="P231" s="96"/>
      <c r="Q231" s="50">
        <v>0.05</v>
      </c>
      <c r="R231" s="88">
        <f t="shared" si="148"/>
        <v>0</v>
      </c>
      <c r="S231" s="88">
        <f t="shared" si="149"/>
        <v>0</v>
      </c>
    </row>
    <row r="232" spans="1:19" s="14" customFormat="1" ht="24.2" customHeight="1">
      <c r="A232" s="213"/>
      <c r="B232" s="213"/>
      <c r="C232" s="42" t="s">
        <v>61</v>
      </c>
      <c r="D232" s="13" t="s">
        <v>8</v>
      </c>
      <c r="E232" s="135">
        <v>1</v>
      </c>
      <c r="F232" s="136"/>
      <c r="G232" s="152">
        <v>0.05</v>
      </c>
      <c r="H232" s="129">
        <f t="shared" si="144"/>
        <v>0</v>
      </c>
      <c r="I232" s="129">
        <f t="shared" si="145"/>
        <v>0</v>
      </c>
      <c r="J232" s="135">
        <v>1</v>
      </c>
      <c r="K232" s="136"/>
      <c r="L232" s="152">
        <v>0.05</v>
      </c>
      <c r="M232" s="129">
        <f t="shared" si="146"/>
        <v>0</v>
      </c>
      <c r="N232" s="129">
        <f t="shared" si="147"/>
        <v>0</v>
      </c>
      <c r="O232" s="135">
        <v>1</v>
      </c>
      <c r="P232" s="96"/>
      <c r="Q232" s="50">
        <v>0.05</v>
      </c>
      <c r="R232" s="88">
        <f t="shared" si="148"/>
        <v>0</v>
      </c>
      <c r="S232" s="88">
        <f t="shared" si="149"/>
        <v>0</v>
      </c>
    </row>
    <row r="233" spans="1:19" s="14" customFormat="1" ht="35.1" customHeight="1">
      <c r="A233" s="213"/>
      <c r="B233" s="213"/>
      <c r="C233" s="42" t="s">
        <v>62</v>
      </c>
      <c r="D233" s="13" t="s">
        <v>8</v>
      </c>
      <c r="E233" s="135">
        <v>1</v>
      </c>
      <c r="F233" s="136"/>
      <c r="G233" s="152">
        <v>0.05</v>
      </c>
      <c r="H233" s="129">
        <f t="shared" si="144"/>
        <v>0</v>
      </c>
      <c r="I233" s="129">
        <f t="shared" si="145"/>
        <v>0</v>
      </c>
      <c r="J233" s="135">
        <v>1</v>
      </c>
      <c r="K233" s="136"/>
      <c r="L233" s="152">
        <v>0.05</v>
      </c>
      <c r="M233" s="129">
        <f t="shared" si="146"/>
        <v>0</v>
      </c>
      <c r="N233" s="129">
        <f t="shared" si="147"/>
        <v>0</v>
      </c>
      <c r="O233" s="135">
        <v>1</v>
      </c>
      <c r="P233" s="96"/>
      <c r="Q233" s="50">
        <v>0.05</v>
      </c>
      <c r="R233" s="88">
        <f t="shared" si="148"/>
        <v>0</v>
      </c>
      <c r="S233" s="88">
        <f t="shared" si="149"/>
        <v>0</v>
      </c>
    </row>
    <row r="234" spans="1:19" s="14" customFormat="1" ht="35.1" customHeight="1">
      <c r="A234" s="213"/>
      <c r="B234" s="213"/>
      <c r="C234" s="42" t="s">
        <v>76</v>
      </c>
      <c r="D234" s="13" t="s">
        <v>8</v>
      </c>
      <c r="E234" s="135">
        <v>1</v>
      </c>
      <c r="F234" s="136"/>
      <c r="G234" s="152">
        <v>0.05</v>
      </c>
      <c r="H234" s="129">
        <f t="shared" si="144"/>
        <v>0</v>
      </c>
      <c r="I234" s="129">
        <f t="shared" si="145"/>
        <v>0</v>
      </c>
      <c r="J234" s="135">
        <v>1</v>
      </c>
      <c r="K234" s="136"/>
      <c r="L234" s="152">
        <v>0.05</v>
      </c>
      <c r="M234" s="129">
        <f t="shared" si="146"/>
        <v>0</v>
      </c>
      <c r="N234" s="129">
        <f t="shared" si="147"/>
        <v>0</v>
      </c>
      <c r="O234" s="135">
        <v>1</v>
      </c>
      <c r="P234" s="96"/>
      <c r="Q234" s="50">
        <v>0.05</v>
      </c>
      <c r="R234" s="88">
        <f t="shared" si="148"/>
        <v>0</v>
      </c>
      <c r="S234" s="88">
        <f t="shared" si="149"/>
        <v>0</v>
      </c>
    </row>
    <row r="235" spans="1:19" s="14" customFormat="1" ht="35.1" customHeight="1">
      <c r="A235" s="213"/>
      <c r="B235" s="213"/>
      <c r="C235" s="42" t="s">
        <v>77</v>
      </c>
      <c r="D235" s="13" t="s">
        <v>8</v>
      </c>
      <c r="E235" s="135">
        <v>1</v>
      </c>
      <c r="F235" s="136"/>
      <c r="G235" s="152">
        <v>0.05</v>
      </c>
      <c r="H235" s="129">
        <f t="shared" si="144"/>
        <v>0</v>
      </c>
      <c r="I235" s="129">
        <f t="shared" si="145"/>
        <v>0</v>
      </c>
      <c r="J235" s="135">
        <v>1</v>
      </c>
      <c r="K235" s="136"/>
      <c r="L235" s="152">
        <v>0.05</v>
      </c>
      <c r="M235" s="129">
        <f t="shared" si="146"/>
        <v>0</v>
      </c>
      <c r="N235" s="129">
        <f t="shared" si="147"/>
        <v>0</v>
      </c>
      <c r="O235" s="135">
        <v>1</v>
      </c>
      <c r="P235" s="96"/>
      <c r="Q235" s="50">
        <v>0.05</v>
      </c>
      <c r="R235" s="88">
        <f t="shared" si="148"/>
        <v>0</v>
      </c>
      <c r="S235" s="88">
        <f t="shared" si="149"/>
        <v>0</v>
      </c>
    </row>
    <row r="236" spans="1:19" s="14" customFormat="1" ht="35.1" customHeight="1">
      <c r="A236" s="213"/>
      <c r="B236" s="213"/>
      <c r="C236" s="42" t="s">
        <v>78</v>
      </c>
      <c r="D236" s="13" t="s">
        <v>8</v>
      </c>
      <c r="E236" s="135">
        <v>1</v>
      </c>
      <c r="F236" s="136"/>
      <c r="G236" s="152">
        <v>0.05</v>
      </c>
      <c r="H236" s="129">
        <f t="shared" si="144"/>
        <v>0</v>
      </c>
      <c r="I236" s="129">
        <f t="shared" si="145"/>
        <v>0</v>
      </c>
      <c r="J236" s="135">
        <v>1</v>
      </c>
      <c r="K236" s="136"/>
      <c r="L236" s="152">
        <v>0.05</v>
      </c>
      <c r="M236" s="129">
        <f t="shared" si="146"/>
        <v>0</v>
      </c>
      <c r="N236" s="129">
        <f t="shared" si="147"/>
        <v>0</v>
      </c>
      <c r="O236" s="135">
        <v>1</v>
      </c>
      <c r="P236" s="96"/>
      <c r="Q236" s="50">
        <v>0.05</v>
      </c>
      <c r="R236" s="88">
        <f t="shared" si="148"/>
        <v>0</v>
      </c>
      <c r="S236" s="88">
        <f t="shared" si="149"/>
        <v>0</v>
      </c>
    </row>
    <row r="237" spans="1:19" s="14" customFormat="1" ht="35.1" customHeight="1">
      <c r="A237" s="213"/>
      <c r="B237" s="213"/>
      <c r="C237" s="42" t="s">
        <v>79</v>
      </c>
      <c r="D237" s="13" t="s">
        <v>8</v>
      </c>
      <c r="E237" s="135">
        <v>1</v>
      </c>
      <c r="F237" s="136"/>
      <c r="G237" s="152">
        <v>0.05</v>
      </c>
      <c r="H237" s="129">
        <f t="shared" si="144"/>
        <v>0</v>
      </c>
      <c r="I237" s="129">
        <f t="shared" si="145"/>
        <v>0</v>
      </c>
      <c r="J237" s="135">
        <v>1</v>
      </c>
      <c r="K237" s="136"/>
      <c r="L237" s="152">
        <v>0.05</v>
      </c>
      <c r="M237" s="129">
        <f t="shared" si="146"/>
        <v>0</v>
      </c>
      <c r="N237" s="129">
        <f t="shared" si="147"/>
        <v>0</v>
      </c>
      <c r="O237" s="135">
        <v>1</v>
      </c>
      <c r="P237" s="96"/>
      <c r="Q237" s="50">
        <v>0.05</v>
      </c>
      <c r="R237" s="88">
        <f t="shared" si="148"/>
        <v>0</v>
      </c>
      <c r="S237" s="88">
        <f t="shared" si="149"/>
        <v>0</v>
      </c>
    </row>
    <row r="238" spans="1:19" s="14" customFormat="1" ht="35.1" customHeight="1">
      <c r="A238" s="213"/>
      <c r="B238" s="213"/>
      <c r="C238" s="42" t="s">
        <v>43</v>
      </c>
      <c r="D238" s="13" t="s">
        <v>24</v>
      </c>
      <c r="E238" s="135">
        <v>1000</v>
      </c>
      <c r="F238" s="136"/>
      <c r="G238" s="152">
        <v>0.05</v>
      </c>
      <c r="H238" s="129">
        <f t="shared" si="144"/>
        <v>0</v>
      </c>
      <c r="I238" s="129">
        <f t="shared" si="145"/>
        <v>0</v>
      </c>
      <c r="J238" s="135">
        <v>1000</v>
      </c>
      <c r="K238" s="136"/>
      <c r="L238" s="152">
        <v>0.05</v>
      </c>
      <c r="M238" s="129">
        <f t="shared" si="146"/>
        <v>0</v>
      </c>
      <c r="N238" s="129">
        <f t="shared" si="147"/>
        <v>0</v>
      </c>
      <c r="O238" s="135">
        <v>1000</v>
      </c>
      <c r="P238" s="96"/>
      <c r="Q238" s="50">
        <v>0.05</v>
      </c>
      <c r="R238" s="88">
        <f t="shared" si="148"/>
        <v>0</v>
      </c>
      <c r="S238" s="88">
        <f t="shared" si="149"/>
        <v>0</v>
      </c>
    </row>
    <row r="239" spans="1:19" s="14" customFormat="1" ht="35.1" customHeight="1">
      <c r="A239" s="213"/>
      <c r="B239" s="213"/>
      <c r="C239" s="42" t="s">
        <v>80</v>
      </c>
      <c r="D239" s="13" t="s">
        <v>94</v>
      </c>
      <c r="E239" s="135">
        <v>5</v>
      </c>
      <c r="F239" s="136"/>
      <c r="G239" s="152">
        <v>0.05</v>
      </c>
      <c r="H239" s="129">
        <f t="shared" si="144"/>
        <v>0</v>
      </c>
      <c r="I239" s="129">
        <f t="shared" si="145"/>
        <v>0</v>
      </c>
      <c r="J239" s="135">
        <v>5</v>
      </c>
      <c r="K239" s="136"/>
      <c r="L239" s="152">
        <v>0.05</v>
      </c>
      <c r="M239" s="129">
        <f t="shared" si="146"/>
        <v>0</v>
      </c>
      <c r="N239" s="129">
        <f t="shared" si="147"/>
        <v>0</v>
      </c>
      <c r="O239" s="135">
        <v>5</v>
      </c>
      <c r="P239" s="96"/>
      <c r="Q239" s="50">
        <v>0.05</v>
      </c>
      <c r="R239" s="88">
        <f t="shared" si="148"/>
        <v>0</v>
      </c>
      <c r="S239" s="88">
        <f t="shared" si="149"/>
        <v>0</v>
      </c>
    </row>
    <row r="240" spans="1:19" s="14" customFormat="1" ht="35.1" customHeight="1">
      <c r="A240" s="213"/>
      <c r="B240" s="213"/>
      <c r="C240" s="42" t="s">
        <v>81</v>
      </c>
      <c r="D240" s="13" t="s">
        <v>22</v>
      </c>
      <c r="E240" s="135">
        <v>1000</v>
      </c>
      <c r="F240" s="136"/>
      <c r="G240" s="152">
        <v>0.05</v>
      </c>
      <c r="H240" s="129">
        <f t="shared" si="144"/>
        <v>0</v>
      </c>
      <c r="I240" s="129">
        <f t="shared" si="145"/>
        <v>0</v>
      </c>
      <c r="J240" s="135">
        <v>1000</v>
      </c>
      <c r="K240" s="136"/>
      <c r="L240" s="152">
        <v>0.05</v>
      </c>
      <c r="M240" s="129">
        <f t="shared" si="146"/>
        <v>0</v>
      </c>
      <c r="N240" s="129">
        <f t="shared" si="147"/>
        <v>0</v>
      </c>
      <c r="O240" s="135">
        <v>1000</v>
      </c>
      <c r="P240" s="96"/>
      <c r="Q240" s="50">
        <v>0.05</v>
      </c>
      <c r="R240" s="88">
        <f t="shared" si="148"/>
        <v>0</v>
      </c>
      <c r="S240" s="88">
        <f t="shared" si="149"/>
        <v>0</v>
      </c>
    </row>
    <row r="241" spans="1:19" s="14" customFormat="1" ht="35.1" customHeight="1">
      <c r="A241" s="213"/>
      <c r="B241" s="213"/>
      <c r="C241" s="42" t="s">
        <v>82</v>
      </c>
      <c r="D241" s="13" t="s">
        <v>94</v>
      </c>
      <c r="E241" s="135">
        <v>15</v>
      </c>
      <c r="F241" s="136"/>
      <c r="G241" s="152">
        <v>0.05</v>
      </c>
      <c r="H241" s="129">
        <f t="shared" si="144"/>
        <v>0</v>
      </c>
      <c r="I241" s="129">
        <f t="shared" si="145"/>
        <v>0</v>
      </c>
      <c r="J241" s="135">
        <v>15</v>
      </c>
      <c r="K241" s="136"/>
      <c r="L241" s="152">
        <v>0.05</v>
      </c>
      <c r="M241" s="129">
        <f t="shared" si="146"/>
        <v>0</v>
      </c>
      <c r="N241" s="129">
        <f t="shared" si="147"/>
        <v>0</v>
      </c>
      <c r="O241" s="135">
        <v>15</v>
      </c>
      <c r="P241" s="96"/>
      <c r="Q241" s="50">
        <v>0.05</v>
      </c>
      <c r="R241" s="88">
        <f t="shared" si="148"/>
        <v>0</v>
      </c>
      <c r="S241" s="88">
        <f t="shared" si="149"/>
        <v>0</v>
      </c>
    </row>
    <row r="242" spans="1:19" s="14" customFormat="1" ht="35.1" customHeight="1">
      <c r="A242" s="213"/>
      <c r="B242" s="213"/>
      <c r="C242" s="42" t="s">
        <v>83</v>
      </c>
      <c r="D242" s="13" t="s">
        <v>22</v>
      </c>
      <c r="E242" s="135">
        <v>1000</v>
      </c>
      <c r="F242" s="136"/>
      <c r="G242" s="152">
        <v>0.05</v>
      </c>
      <c r="H242" s="129">
        <f t="shared" si="144"/>
        <v>0</v>
      </c>
      <c r="I242" s="129">
        <f t="shared" si="145"/>
        <v>0</v>
      </c>
      <c r="J242" s="135">
        <v>1000</v>
      </c>
      <c r="K242" s="136"/>
      <c r="L242" s="152">
        <v>0.05</v>
      </c>
      <c r="M242" s="129">
        <f t="shared" si="146"/>
        <v>0</v>
      </c>
      <c r="N242" s="129">
        <f t="shared" si="147"/>
        <v>0</v>
      </c>
      <c r="O242" s="135">
        <v>1000</v>
      </c>
      <c r="P242" s="96"/>
      <c r="Q242" s="50">
        <v>0.05</v>
      </c>
      <c r="R242" s="88">
        <f t="shared" si="148"/>
        <v>0</v>
      </c>
      <c r="S242" s="88">
        <f t="shared" si="149"/>
        <v>0</v>
      </c>
    </row>
    <row r="243" spans="1:19" s="14" customFormat="1" ht="35.1" customHeight="1">
      <c r="A243" s="213"/>
      <c r="B243" s="213"/>
      <c r="C243" s="42" t="s">
        <v>242</v>
      </c>
      <c r="D243" s="13" t="s">
        <v>94</v>
      </c>
      <c r="E243" s="135">
        <v>5</v>
      </c>
      <c r="F243" s="136"/>
      <c r="G243" s="152">
        <v>0.05</v>
      </c>
      <c r="H243" s="129">
        <f t="shared" si="144"/>
        <v>0</v>
      </c>
      <c r="I243" s="129">
        <f t="shared" si="145"/>
        <v>0</v>
      </c>
      <c r="J243" s="135">
        <v>5</v>
      </c>
      <c r="K243" s="136"/>
      <c r="L243" s="152">
        <v>0.05</v>
      </c>
      <c r="M243" s="129">
        <f t="shared" si="146"/>
        <v>0</v>
      </c>
      <c r="N243" s="129">
        <f t="shared" si="147"/>
        <v>0</v>
      </c>
      <c r="O243" s="135">
        <v>5</v>
      </c>
      <c r="P243" s="96"/>
      <c r="Q243" s="50">
        <v>0.05</v>
      </c>
      <c r="R243" s="88">
        <f t="shared" si="148"/>
        <v>0</v>
      </c>
      <c r="S243" s="88">
        <f t="shared" si="149"/>
        <v>0</v>
      </c>
    </row>
    <row r="244" spans="1:19" s="14" customFormat="1" ht="35.1" customHeight="1">
      <c r="A244" s="213"/>
      <c r="B244" s="213"/>
      <c r="C244" s="42" t="s">
        <v>243</v>
      </c>
      <c r="D244" s="13" t="s">
        <v>22</v>
      </c>
      <c r="E244" s="135">
        <v>1000</v>
      </c>
      <c r="F244" s="136"/>
      <c r="G244" s="152">
        <v>0.05</v>
      </c>
      <c r="H244" s="129">
        <f t="shared" si="144"/>
        <v>0</v>
      </c>
      <c r="I244" s="129">
        <f t="shared" si="145"/>
        <v>0</v>
      </c>
      <c r="J244" s="135">
        <v>1000</v>
      </c>
      <c r="K244" s="136"/>
      <c r="L244" s="152">
        <v>0.05</v>
      </c>
      <c r="M244" s="129">
        <f t="shared" si="146"/>
        <v>0</v>
      </c>
      <c r="N244" s="129">
        <f t="shared" si="147"/>
        <v>0</v>
      </c>
      <c r="O244" s="135">
        <v>1000</v>
      </c>
      <c r="P244" s="96"/>
      <c r="Q244" s="50">
        <v>0.05</v>
      </c>
      <c r="R244" s="88">
        <f t="shared" si="148"/>
        <v>0</v>
      </c>
      <c r="S244" s="88">
        <f t="shared" si="149"/>
        <v>0</v>
      </c>
    </row>
    <row r="245" spans="1:19" s="14" customFormat="1" ht="35.1" customHeight="1">
      <c r="A245" s="213"/>
      <c r="B245" s="213"/>
      <c r="C245" s="42" t="s">
        <v>84</v>
      </c>
      <c r="D245" s="13" t="s">
        <v>94</v>
      </c>
      <c r="E245" s="135">
        <v>5</v>
      </c>
      <c r="F245" s="136"/>
      <c r="G245" s="152">
        <v>0.05</v>
      </c>
      <c r="H245" s="129">
        <f t="shared" si="144"/>
        <v>0</v>
      </c>
      <c r="I245" s="129">
        <f t="shared" si="145"/>
        <v>0</v>
      </c>
      <c r="J245" s="135">
        <v>5</v>
      </c>
      <c r="K245" s="136"/>
      <c r="L245" s="152">
        <v>0.05</v>
      </c>
      <c r="M245" s="129">
        <f t="shared" si="146"/>
        <v>0</v>
      </c>
      <c r="N245" s="129">
        <f t="shared" si="147"/>
        <v>0</v>
      </c>
      <c r="O245" s="135">
        <v>5</v>
      </c>
      <c r="P245" s="96"/>
      <c r="Q245" s="50">
        <v>0.05</v>
      </c>
      <c r="R245" s="88">
        <f t="shared" si="148"/>
        <v>0</v>
      </c>
      <c r="S245" s="88">
        <f t="shared" si="149"/>
        <v>0</v>
      </c>
    </row>
    <row r="246" spans="1:19" s="14" customFormat="1" ht="35.1" customHeight="1">
      <c r="A246" s="213"/>
      <c r="B246" s="213"/>
      <c r="C246" s="42" t="s">
        <v>85</v>
      </c>
      <c r="D246" s="13" t="s">
        <v>22</v>
      </c>
      <c r="E246" s="135">
        <v>1000</v>
      </c>
      <c r="F246" s="136"/>
      <c r="G246" s="152">
        <v>0.05</v>
      </c>
      <c r="H246" s="129">
        <f t="shared" si="144"/>
        <v>0</v>
      </c>
      <c r="I246" s="129">
        <f t="shared" si="145"/>
        <v>0</v>
      </c>
      <c r="J246" s="135">
        <v>1000</v>
      </c>
      <c r="K246" s="136"/>
      <c r="L246" s="152">
        <v>0.05</v>
      </c>
      <c r="M246" s="129">
        <f t="shared" si="146"/>
        <v>0</v>
      </c>
      <c r="N246" s="129">
        <f t="shared" si="147"/>
        <v>0</v>
      </c>
      <c r="O246" s="135">
        <v>1000</v>
      </c>
      <c r="P246" s="96"/>
      <c r="Q246" s="50">
        <v>0.05</v>
      </c>
      <c r="R246" s="88">
        <f t="shared" si="148"/>
        <v>0</v>
      </c>
      <c r="S246" s="88">
        <f t="shared" si="149"/>
        <v>0</v>
      </c>
    </row>
    <row r="247" spans="1:19" s="14" customFormat="1" ht="35.1" customHeight="1">
      <c r="A247" s="213"/>
      <c r="B247" s="213"/>
      <c r="C247" s="42" t="s">
        <v>86</v>
      </c>
      <c r="D247" s="13" t="s">
        <v>94</v>
      </c>
      <c r="E247" s="135">
        <v>15</v>
      </c>
      <c r="F247" s="136"/>
      <c r="G247" s="152">
        <v>0.05</v>
      </c>
      <c r="H247" s="129">
        <f t="shared" si="144"/>
        <v>0</v>
      </c>
      <c r="I247" s="129">
        <f t="shared" si="145"/>
        <v>0</v>
      </c>
      <c r="J247" s="135">
        <v>15</v>
      </c>
      <c r="K247" s="136"/>
      <c r="L247" s="152">
        <v>0.05</v>
      </c>
      <c r="M247" s="129">
        <f t="shared" si="146"/>
        <v>0</v>
      </c>
      <c r="N247" s="129">
        <f t="shared" si="147"/>
        <v>0</v>
      </c>
      <c r="O247" s="135">
        <v>15</v>
      </c>
      <c r="P247" s="96"/>
      <c r="Q247" s="50">
        <v>0.05</v>
      </c>
      <c r="R247" s="88">
        <f t="shared" si="148"/>
        <v>0</v>
      </c>
      <c r="S247" s="88">
        <f t="shared" si="149"/>
        <v>0</v>
      </c>
    </row>
    <row r="248" spans="1:19" s="14" customFormat="1" ht="35.1" customHeight="1">
      <c r="A248" s="213"/>
      <c r="B248" s="213"/>
      <c r="C248" s="42" t="s">
        <v>87</v>
      </c>
      <c r="D248" s="13" t="s">
        <v>22</v>
      </c>
      <c r="E248" s="135">
        <v>1000</v>
      </c>
      <c r="F248" s="136"/>
      <c r="G248" s="152">
        <v>0.05</v>
      </c>
      <c r="H248" s="129">
        <f t="shared" si="144"/>
        <v>0</v>
      </c>
      <c r="I248" s="129">
        <f t="shared" si="145"/>
        <v>0</v>
      </c>
      <c r="J248" s="135">
        <v>1000</v>
      </c>
      <c r="K248" s="136"/>
      <c r="L248" s="152">
        <v>0.05</v>
      </c>
      <c r="M248" s="129">
        <f t="shared" si="146"/>
        <v>0</v>
      </c>
      <c r="N248" s="129">
        <f t="shared" si="147"/>
        <v>0</v>
      </c>
      <c r="O248" s="135">
        <v>1000</v>
      </c>
      <c r="P248" s="96"/>
      <c r="Q248" s="50">
        <v>0.05</v>
      </c>
      <c r="R248" s="88">
        <f t="shared" si="148"/>
        <v>0</v>
      </c>
      <c r="S248" s="88">
        <f t="shared" si="149"/>
        <v>0</v>
      </c>
    </row>
    <row r="249" spans="1:19" s="14" customFormat="1" ht="35.1" customHeight="1">
      <c r="A249" s="213"/>
      <c r="B249" s="213"/>
      <c r="C249" s="42" t="s">
        <v>88</v>
      </c>
      <c r="D249" s="13" t="s">
        <v>94</v>
      </c>
      <c r="E249" s="135">
        <v>5</v>
      </c>
      <c r="F249" s="136"/>
      <c r="G249" s="152">
        <v>0.05</v>
      </c>
      <c r="H249" s="129">
        <f t="shared" si="144"/>
        <v>0</v>
      </c>
      <c r="I249" s="129">
        <f t="shared" si="145"/>
        <v>0</v>
      </c>
      <c r="J249" s="135">
        <v>5</v>
      </c>
      <c r="K249" s="136"/>
      <c r="L249" s="152">
        <v>0.05</v>
      </c>
      <c r="M249" s="129">
        <f t="shared" si="146"/>
        <v>0</v>
      </c>
      <c r="N249" s="129">
        <f t="shared" si="147"/>
        <v>0</v>
      </c>
      <c r="O249" s="135">
        <v>5</v>
      </c>
      <c r="P249" s="96"/>
      <c r="Q249" s="50">
        <v>0.05</v>
      </c>
      <c r="R249" s="88">
        <f t="shared" si="148"/>
        <v>0</v>
      </c>
      <c r="S249" s="88">
        <f t="shared" si="149"/>
        <v>0</v>
      </c>
    </row>
    <row r="250" spans="1:19" s="14" customFormat="1" ht="35.1" customHeight="1">
      <c r="A250" s="213"/>
      <c r="B250" s="213"/>
      <c r="C250" s="42" t="s">
        <v>89</v>
      </c>
      <c r="D250" s="13" t="s">
        <v>22</v>
      </c>
      <c r="E250" s="135">
        <v>500</v>
      </c>
      <c r="F250" s="136"/>
      <c r="G250" s="152">
        <v>0.05</v>
      </c>
      <c r="H250" s="129">
        <f t="shared" si="144"/>
        <v>0</v>
      </c>
      <c r="I250" s="129">
        <f t="shared" si="145"/>
        <v>0</v>
      </c>
      <c r="J250" s="135">
        <v>500</v>
      </c>
      <c r="K250" s="136"/>
      <c r="L250" s="152">
        <v>0.05</v>
      </c>
      <c r="M250" s="129">
        <f t="shared" si="146"/>
        <v>0</v>
      </c>
      <c r="N250" s="129">
        <f t="shared" si="147"/>
        <v>0</v>
      </c>
      <c r="O250" s="135">
        <v>500</v>
      </c>
      <c r="P250" s="96"/>
      <c r="Q250" s="50">
        <v>0.05</v>
      </c>
      <c r="R250" s="88">
        <f t="shared" si="148"/>
        <v>0</v>
      </c>
      <c r="S250" s="88">
        <f t="shared" si="149"/>
        <v>0</v>
      </c>
    </row>
    <row r="251" spans="1:19" s="14" customFormat="1" ht="35.1" customHeight="1">
      <c r="A251" s="213"/>
      <c r="B251" s="213"/>
      <c r="C251" s="42" t="s">
        <v>90</v>
      </c>
      <c r="D251" s="13" t="s">
        <v>94</v>
      </c>
      <c r="E251" s="135">
        <v>5</v>
      </c>
      <c r="F251" s="136"/>
      <c r="G251" s="152">
        <v>0.05</v>
      </c>
      <c r="H251" s="129">
        <f t="shared" si="144"/>
        <v>0</v>
      </c>
      <c r="I251" s="129">
        <f t="shared" si="145"/>
        <v>0</v>
      </c>
      <c r="J251" s="135">
        <v>5</v>
      </c>
      <c r="K251" s="136"/>
      <c r="L251" s="152">
        <v>0.05</v>
      </c>
      <c r="M251" s="129">
        <f t="shared" si="146"/>
        <v>0</v>
      </c>
      <c r="N251" s="129">
        <f t="shared" si="147"/>
        <v>0</v>
      </c>
      <c r="O251" s="135">
        <v>5</v>
      </c>
      <c r="P251" s="96"/>
      <c r="Q251" s="50">
        <v>0.05</v>
      </c>
      <c r="R251" s="88">
        <f t="shared" si="148"/>
        <v>0</v>
      </c>
      <c r="S251" s="88">
        <f t="shared" si="149"/>
        <v>0</v>
      </c>
    </row>
    <row r="252" spans="1:19" s="14" customFormat="1" ht="35.1" customHeight="1">
      <c r="A252" s="213"/>
      <c r="B252" s="213"/>
      <c r="C252" s="42" t="s">
        <v>91</v>
      </c>
      <c r="D252" s="13" t="s">
        <v>22</v>
      </c>
      <c r="E252" s="135">
        <v>500</v>
      </c>
      <c r="F252" s="136"/>
      <c r="G252" s="152">
        <v>0.05</v>
      </c>
      <c r="H252" s="129">
        <f t="shared" si="144"/>
        <v>0</v>
      </c>
      <c r="I252" s="129">
        <f t="shared" si="145"/>
        <v>0</v>
      </c>
      <c r="J252" s="135">
        <v>500</v>
      </c>
      <c r="K252" s="136"/>
      <c r="L252" s="152">
        <v>0.05</v>
      </c>
      <c r="M252" s="129">
        <f t="shared" si="146"/>
        <v>0</v>
      </c>
      <c r="N252" s="129">
        <f t="shared" si="147"/>
        <v>0</v>
      </c>
      <c r="O252" s="135">
        <v>500</v>
      </c>
      <c r="P252" s="96"/>
      <c r="Q252" s="50">
        <v>0.05</v>
      </c>
      <c r="R252" s="88">
        <f t="shared" si="148"/>
        <v>0</v>
      </c>
      <c r="S252" s="88">
        <f t="shared" si="149"/>
        <v>0</v>
      </c>
    </row>
    <row r="253" spans="1:19" s="14" customFormat="1" ht="35.1" customHeight="1">
      <c r="A253" s="213"/>
      <c r="B253" s="213"/>
      <c r="C253" s="42" t="s">
        <v>92</v>
      </c>
      <c r="D253" s="13" t="s">
        <v>94</v>
      </c>
      <c r="E253" s="135">
        <v>5</v>
      </c>
      <c r="F253" s="136"/>
      <c r="G253" s="152">
        <v>0.05</v>
      </c>
      <c r="H253" s="129">
        <f t="shared" si="144"/>
        <v>0</v>
      </c>
      <c r="I253" s="129">
        <f t="shared" si="145"/>
        <v>0</v>
      </c>
      <c r="J253" s="135">
        <v>5</v>
      </c>
      <c r="K253" s="136"/>
      <c r="L253" s="152">
        <v>0.05</v>
      </c>
      <c r="M253" s="129">
        <f t="shared" si="146"/>
        <v>0</v>
      </c>
      <c r="N253" s="129">
        <f t="shared" si="147"/>
        <v>0</v>
      </c>
      <c r="O253" s="135">
        <v>5</v>
      </c>
      <c r="P253" s="96"/>
      <c r="Q253" s="50">
        <v>0.05</v>
      </c>
      <c r="R253" s="88">
        <f t="shared" si="148"/>
        <v>0</v>
      </c>
      <c r="S253" s="88">
        <f t="shared" si="149"/>
        <v>0</v>
      </c>
    </row>
    <row r="254" spans="1:19" s="14" customFormat="1" ht="35.1" customHeight="1">
      <c r="A254" s="213"/>
      <c r="B254" s="213"/>
      <c r="C254" s="42" t="s">
        <v>93</v>
      </c>
      <c r="D254" s="13" t="s">
        <v>22</v>
      </c>
      <c r="E254" s="135">
        <v>500</v>
      </c>
      <c r="F254" s="136"/>
      <c r="G254" s="152">
        <v>0.05</v>
      </c>
      <c r="H254" s="129">
        <f t="shared" si="144"/>
        <v>0</v>
      </c>
      <c r="I254" s="129">
        <f t="shared" si="145"/>
        <v>0</v>
      </c>
      <c r="J254" s="135">
        <v>500</v>
      </c>
      <c r="K254" s="136"/>
      <c r="L254" s="152">
        <v>0.05</v>
      </c>
      <c r="M254" s="129">
        <f t="shared" si="146"/>
        <v>0</v>
      </c>
      <c r="N254" s="129">
        <f t="shared" si="147"/>
        <v>0</v>
      </c>
      <c r="O254" s="135">
        <v>500</v>
      </c>
      <c r="P254" s="96"/>
      <c r="Q254" s="50">
        <v>0.05</v>
      </c>
      <c r="R254" s="88">
        <f t="shared" si="148"/>
        <v>0</v>
      </c>
      <c r="S254" s="88">
        <f t="shared" si="149"/>
        <v>0</v>
      </c>
    </row>
    <row r="255" spans="1:19" s="14" customFormat="1" ht="35.1" customHeight="1">
      <c r="A255" s="213"/>
      <c r="B255" s="213"/>
      <c r="C255" s="42" t="s">
        <v>95</v>
      </c>
      <c r="D255" s="13" t="s">
        <v>8</v>
      </c>
      <c r="E255" s="135">
        <v>10</v>
      </c>
      <c r="F255" s="136"/>
      <c r="G255" s="152">
        <v>0.05</v>
      </c>
      <c r="H255" s="129">
        <f t="shared" si="144"/>
        <v>0</v>
      </c>
      <c r="I255" s="129">
        <f t="shared" si="145"/>
        <v>0</v>
      </c>
      <c r="J255" s="135">
        <v>10</v>
      </c>
      <c r="K255" s="136"/>
      <c r="L255" s="152">
        <v>0.05</v>
      </c>
      <c r="M255" s="129">
        <f t="shared" si="146"/>
        <v>0</v>
      </c>
      <c r="N255" s="129">
        <f t="shared" si="147"/>
        <v>0</v>
      </c>
      <c r="O255" s="135">
        <v>10</v>
      </c>
      <c r="P255" s="96"/>
      <c r="Q255" s="50">
        <v>0.05</v>
      </c>
      <c r="R255" s="88">
        <f t="shared" si="148"/>
        <v>0</v>
      </c>
      <c r="S255" s="88">
        <f t="shared" si="149"/>
        <v>0</v>
      </c>
    </row>
    <row r="256" spans="1:19" s="14" customFormat="1" ht="35.1" customHeight="1">
      <c r="A256" s="213"/>
      <c r="B256" s="213"/>
      <c r="C256" s="42" t="s">
        <v>96</v>
      </c>
      <c r="D256" s="13" t="s">
        <v>22</v>
      </c>
      <c r="E256" s="135">
        <v>2000</v>
      </c>
      <c r="F256" s="136"/>
      <c r="G256" s="152">
        <v>0.05</v>
      </c>
      <c r="H256" s="129">
        <f t="shared" si="144"/>
        <v>0</v>
      </c>
      <c r="I256" s="129">
        <f t="shared" si="145"/>
        <v>0</v>
      </c>
      <c r="J256" s="135">
        <v>2000</v>
      </c>
      <c r="K256" s="136"/>
      <c r="L256" s="152">
        <v>0.05</v>
      </c>
      <c r="M256" s="129">
        <f t="shared" si="146"/>
        <v>0</v>
      </c>
      <c r="N256" s="129">
        <f t="shared" si="147"/>
        <v>0</v>
      </c>
      <c r="O256" s="135">
        <v>2000</v>
      </c>
      <c r="P256" s="96"/>
      <c r="Q256" s="50">
        <v>0.05</v>
      </c>
      <c r="R256" s="88">
        <f t="shared" si="148"/>
        <v>0</v>
      </c>
      <c r="S256" s="88">
        <f t="shared" si="149"/>
        <v>0</v>
      </c>
    </row>
    <row r="257" spans="1:19" ht="30" customHeight="1">
      <c r="A257" s="213"/>
      <c r="B257" s="213"/>
      <c r="C257" s="30" t="s">
        <v>51</v>
      </c>
      <c r="D257" s="25"/>
      <c r="E257" s="94"/>
      <c r="F257" s="144"/>
      <c r="G257" s="151"/>
      <c r="H257" s="133"/>
      <c r="I257" s="133"/>
      <c r="J257" s="94"/>
      <c r="K257" s="144"/>
      <c r="L257" s="151"/>
      <c r="M257" s="133"/>
      <c r="N257" s="133"/>
      <c r="O257" s="94"/>
      <c r="P257" s="83"/>
      <c r="Q257" s="21"/>
      <c r="R257" s="90"/>
      <c r="S257" s="90"/>
    </row>
    <row r="258" spans="1:19" ht="30" customHeight="1">
      <c r="A258" s="213"/>
      <c r="B258" s="213"/>
      <c r="C258" s="42" t="s">
        <v>25</v>
      </c>
      <c r="D258" s="32" t="s">
        <v>26</v>
      </c>
      <c r="E258" s="94">
        <v>30</v>
      </c>
      <c r="F258" s="130"/>
      <c r="G258" s="152">
        <v>0.18</v>
      </c>
      <c r="H258" s="129">
        <f t="shared" ref="H258:H282" si="150">F258*(100%+G258)</f>
        <v>0</v>
      </c>
      <c r="I258" s="129">
        <f t="shared" ref="I258:I282" si="151">E258*H258</f>
        <v>0</v>
      </c>
      <c r="J258" s="94">
        <v>30</v>
      </c>
      <c r="K258" s="130"/>
      <c r="L258" s="152">
        <v>0.18</v>
      </c>
      <c r="M258" s="129">
        <f t="shared" ref="M258:M282" si="152">K258*(100%+L258)</f>
        <v>0</v>
      </c>
      <c r="N258" s="129">
        <f t="shared" ref="N258:N282" si="153">J258*M258</f>
        <v>0</v>
      </c>
      <c r="O258" s="94">
        <v>30</v>
      </c>
      <c r="P258" s="95"/>
      <c r="Q258" s="50">
        <v>0.18</v>
      </c>
      <c r="R258" s="88">
        <f t="shared" ref="R258:R282" si="154">P258*(100%+Q258)</f>
        <v>0</v>
      </c>
      <c r="S258" s="88">
        <f t="shared" ref="S258:S282" si="155">O258*R258</f>
        <v>0</v>
      </c>
    </row>
    <row r="259" spans="1:19" ht="30" customHeight="1">
      <c r="A259" s="213"/>
      <c r="B259" s="213"/>
      <c r="C259" s="42" t="s">
        <v>27</v>
      </c>
      <c r="D259" s="32" t="s">
        <v>26</v>
      </c>
      <c r="E259" s="94">
        <v>30</v>
      </c>
      <c r="F259" s="130"/>
      <c r="G259" s="152">
        <v>0.18</v>
      </c>
      <c r="H259" s="129">
        <f t="shared" si="150"/>
        <v>0</v>
      </c>
      <c r="I259" s="129">
        <f t="shared" si="151"/>
        <v>0</v>
      </c>
      <c r="J259" s="94">
        <v>30</v>
      </c>
      <c r="K259" s="130"/>
      <c r="L259" s="152">
        <v>0.18</v>
      </c>
      <c r="M259" s="129">
        <f t="shared" si="152"/>
        <v>0</v>
      </c>
      <c r="N259" s="129">
        <f t="shared" si="153"/>
        <v>0</v>
      </c>
      <c r="O259" s="94">
        <v>30</v>
      </c>
      <c r="P259" s="95"/>
      <c r="Q259" s="50">
        <v>0.18</v>
      </c>
      <c r="R259" s="88">
        <f t="shared" si="154"/>
        <v>0</v>
      </c>
      <c r="S259" s="88">
        <f t="shared" si="155"/>
        <v>0</v>
      </c>
    </row>
    <row r="260" spans="1:19" ht="30" customHeight="1">
      <c r="A260" s="213"/>
      <c r="B260" s="213"/>
      <c r="C260" s="42" t="s">
        <v>28</v>
      </c>
      <c r="D260" s="32" t="s">
        <v>26</v>
      </c>
      <c r="E260" s="94">
        <v>30</v>
      </c>
      <c r="F260" s="130"/>
      <c r="G260" s="152">
        <v>0.18</v>
      </c>
      <c r="H260" s="129">
        <f t="shared" si="150"/>
        <v>0</v>
      </c>
      <c r="I260" s="129">
        <f t="shared" si="151"/>
        <v>0</v>
      </c>
      <c r="J260" s="94">
        <v>30</v>
      </c>
      <c r="K260" s="130"/>
      <c r="L260" s="152">
        <v>0.18</v>
      </c>
      <c r="M260" s="129">
        <f t="shared" si="152"/>
        <v>0</v>
      </c>
      <c r="N260" s="129">
        <f t="shared" si="153"/>
        <v>0</v>
      </c>
      <c r="O260" s="94">
        <v>30</v>
      </c>
      <c r="P260" s="95"/>
      <c r="Q260" s="50">
        <v>0.18</v>
      </c>
      <c r="R260" s="88">
        <f t="shared" si="154"/>
        <v>0</v>
      </c>
      <c r="S260" s="88">
        <f t="shared" si="155"/>
        <v>0</v>
      </c>
    </row>
    <row r="261" spans="1:19" ht="30" customHeight="1">
      <c r="A261" s="213"/>
      <c r="B261" s="213"/>
      <c r="C261" s="42" t="s">
        <v>25</v>
      </c>
      <c r="D261" s="32" t="s">
        <v>42</v>
      </c>
      <c r="E261" s="94">
        <v>5</v>
      </c>
      <c r="F261" s="130"/>
      <c r="G261" s="152">
        <v>0.18</v>
      </c>
      <c r="H261" s="129">
        <f t="shared" si="150"/>
        <v>0</v>
      </c>
      <c r="I261" s="129">
        <f t="shared" si="151"/>
        <v>0</v>
      </c>
      <c r="J261" s="94">
        <v>1</v>
      </c>
      <c r="K261" s="130"/>
      <c r="L261" s="152">
        <v>0.18</v>
      </c>
      <c r="M261" s="129">
        <f t="shared" si="152"/>
        <v>0</v>
      </c>
      <c r="N261" s="129">
        <f t="shared" si="153"/>
        <v>0</v>
      </c>
      <c r="O261" s="94">
        <v>5</v>
      </c>
      <c r="P261" s="95"/>
      <c r="Q261" s="50">
        <v>0.18</v>
      </c>
      <c r="R261" s="88">
        <f t="shared" si="154"/>
        <v>0</v>
      </c>
      <c r="S261" s="88">
        <f t="shared" si="155"/>
        <v>0</v>
      </c>
    </row>
    <row r="262" spans="1:19" ht="30" customHeight="1">
      <c r="A262" s="213"/>
      <c r="B262" s="213"/>
      <c r="C262" s="42" t="s">
        <v>27</v>
      </c>
      <c r="D262" s="32" t="s">
        <v>42</v>
      </c>
      <c r="E262" s="94">
        <v>10</v>
      </c>
      <c r="F262" s="130"/>
      <c r="G262" s="152">
        <v>0.18</v>
      </c>
      <c r="H262" s="129">
        <f t="shared" si="150"/>
        <v>0</v>
      </c>
      <c r="I262" s="129">
        <f t="shared" si="151"/>
        <v>0</v>
      </c>
      <c r="J262" s="94">
        <v>2</v>
      </c>
      <c r="K262" s="130"/>
      <c r="L262" s="152">
        <v>0.18</v>
      </c>
      <c r="M262" s="129">
        <f t="shared" si="152"/>
        <v>0</v>
      </c>
      <c r="N262" s="129">
        <f t="shared" si="153"/>
        <v>0</v>
      </c>
      <c r="O262" s="94">
        <v>10</v>
      </c>
      <c r="P262" s="95"/>
      <c r="Q262" s="50">
        <v>0.18</v>
      </c>
      <c r="R262" s="88">
        <f t="shared" si="154"/>
        <v>0</v>
      </c>
      <c r="S262" s="88">
        <f t="shared" si="155"/>
        <v>0</v>
      </c>
    </row>
    <row r="263" spans="1:19" ht="30" customHeight="1">
      <c r="A263" s="213"/>
      <c r="B263" s="213"/>
      <c r="C263" s="42" t="s">
        <v>28</v>
      </c>
      <c r="D263" s="32" t="s">
        <v>42</v>
      </c>
      <c r="E263" s="94">
        <v>10</v>
      </c>
      <c r="F263" s="130"/>
      <c r="G263" s="152">
        <v>0.18</v>
      </c>
      <c r="H263" s="129">
        <f t="shared" si="150"/>
        <v>0</v>
      </c>
      <c r="I263" s="129">
        <f t="shared" si="151"/>
        <v>0</v>
      </c>
      <c r="J263" s="94">
        <v>2</v>
      </c>
      <c r="K263" s="130"/>
      <c r="L263" s="152">
        <v>0.18</v>
      </c>
      <c r="M263" s="129">
        <f t="shared" si="152"/>
        <v>0</v>
      </c>
      <c r="N263" s="129">
        <f t="shared" si="153"/>
        <v>0</v>
      </c>
      <c r="O263" s="94">
        <v>10</v>
      </c>
      <c r="P263" s="95"/>
      <c r="Q263" s="50">
        <v>0.18</v>
      </c>
      <c r="R263" s="88">
        <f t="shared" si="154"/>
        <v>0</v>
      </c>
      <c r="S263" s="88">
        <f t="shared" si="155"/>
        <v>0</v>
      </c>
    </row>
    <row r="264" spans="1:19" ht="30" customHeight="1">
      <c r="A264" s="213"/>
      <c r="B264" s="213"/>
      <c r="C264" s="43" t="s">
        <v>101</v>
      </c>
      <c r="D264" s="32" t="s">
        <v>8</v>
      </c>
      <c r="E264" s="94">
        <v>5</v>
      </c>
      <c r="F264" s="130"/>
      <c r="G264" s="152">
        <v>0.18</v>
      </c>
      <c r="H264" s="129">
        <f t="shared" si="150"/>
        <v>0</v>
      </c>
      <c r="I264" s="129">
        <f t="shared" si="151"/>
        <v>0</v>
      </c>
      <c r="J264" s="94">
        <v>5</v>
      </c>
      <c r="K264" s="130"/>
      <c r="L264" s="152">
        <v>0.18</v>
      </c>
      <c r="M264" s="129">
        <f t="shared" si="152"/>
        <v>0</v>
      </c>
      <c r="N264" s="129">
        <f t="shared" si="153"/>
        <v>0</v>
      </c>
      <c r="O264" s="94">
        <v>5</v>
      </c>
      <c r="P264" s="95"/>
      <c r="Q264" s="50">
        <v>0.18</v>
      </c>
      <c r="R264" s="88">
        <f t="shared" si="154"/>
        <v>0</v>
      </c>
      <c r="S264" s="88">
        <f t="shared" si="155"/>
        <v>0</v>
      </c>
    </row>
    <row r="265" spans="1:19" ht="30" customHeight="1">
      <c r="A265" s="213"/>
      <c r="B265" s="213"/>
      <c r="C265" s="43" t="s">
        <v>102</v>
      </c>
      <c r="D265" s="32" t="s">
        <v>8</v>
      </c>
      <c r="E265" s="94">
        <v>5</v>
      </c>
      <c r="F265" s="130"/>
      <c r="G265" s="152">
        <v>0.18</v>
      </c>
      <c r="H265" s="129">
        <f t="shared" si="150"/>
        <v>0</v>
      </c>
      <c r="I265" s="129">
        <f t="shared" si="151"/>
        <v>0</v>
      </c>
      <c r="J265" s="94">
        <v>5</v>
      </c>
      <c r="K265" s="130"/>
      <c r="L265" s="152">
        <v>0.18</v>
      </c>
      <c r="M265" s="129">
        <f t="shared" si="152"/>
        <v>0</v>
      </c>
      <c r="N265" s="129">
        <f t="shared" si="153"/>
        <v>0</v>
      </c>
      <c r="O265" s="94">
        <v>5</v>
      </c>
      <c r="P265" s="95"/>
      <c r="Q265" s="50">
        <v>0.18</v>
      </c>
      <c r="R265" s="88">
        <f t="shared" si="154"/>
        <v>0</v>
      </c>
      <c r="S265" s="88">
        <f t="shared" si="155"/>
        <v>0</v>
      </c>
    </row>
    <row r="266" spans="1:19" ht="30" customHeight="1">
      <c r="A266" s="213"/>
      <c r="B266" s="213"/>
      <c r="C266" s="43" t="s">
        <v>97</v>
      </c>
      <c r="D266" s="32" t="s">
        <v>8</v>
      </c>
      <c r="E266" s="94">
        <v>5</v>
      </c>
      <c r="F266" s="130"/>
      <c r="G266" s="152">
        <v>0.18</v>
      </c>
      <c r="H266" s="129">
        <f t="shared" si="150"/>
        <v>0</v>
      </c>
      <c r="I266" s="129">
        <f t="shared" si="151"/>
        <v>0</v>
      </c>
      <c r="J266" s="94">
        <v>5</v>
      </c>
      <c r="K266" s="130"/>
      <c r="L266" s="152">
        <v>0.18</v>
      </c>
      <c r="M266" s="129">
        <f t="shared" si="152"/>
        <v>0</v>
      </c>
      <c r="N266" s="129">
        <f t="shared" si="153"/>
        <v>0</v>
      </c>
      <c r="O266" s="94">
        <v>5</v>
      </c>
      <c r="P266" s="95"/>
      <c r="Q266" s="50">
        <v>0.18</v>
      </c>
      <c r="R266" s="88">
        <f t="shared" si="154"/>
        <v>0</v>
      </c>
      <c r="S266" s="88">
        <f t="shared" si="155"/>
        <v>0</v>
      </c>
    </row>
    <row r="267" spans="1:19" ht="30" customHeight="1">
      <c r="A267" s="213"/>
      <c r="B267" s="213"/>
      <c r="C267" s="43" t="s">
        <v>98</v>
      </c>
      <c r="D267" s="32" t="s">
        <v>8</v>
      </c>
      <c r="E267" s="94">
        <v>5</v>
      </c>
      <c r="F267" s="144"/>
      <c r="G267" s="152">
        <v>0.18</v>
      </c>
      <c r="H267" s="129">
        <f t="shared" si="150"/>
        <v>0</v>
      </c>
      <c r="I267" s="129">
        <f t="shared" si="151"/>
        <v>0</v>
      </c>
      <c r="J267" s="94">
        <v>5</v>
      </c>
      <c r="K267" s="144"/>
      <c r="L267" s="152">
        <v>0.18</v>
      </c>
      <c r="M267" s="129">
        <f t="shared" si="152"/>
        <v>0</v>
      </c>
      <c r="N267" s="129">
        <f t="shared" si="153"/>
        <v>0</v>
      </c>
      <c r="O267" s="94">
        <v>5</v>
      </c>
      <c r="P267" s="83"/>
      <c r="Q267" s="50">
        <v>0.18</v>
      </c>
      <c r="R267" s="88">
        <f t="shared" si="154"/>
        <v>0</v>
      </c>
      <c r="S267" s="88">
        <f t="shared" si="155"/>
        <v>0</v>
      </c>
    </row>
    <row r="268" spans="1:19" ht="30" customHeight="1">
      <c r="A268" s="213"/>
      <c r="B268" s="213"/>
      <c r="C268" s="43" t="s">
        <v>99</v>
      </c>
      <c r="D268" s="32" t="s">
        <v>8</v>
      </c>
      <c r="E268" s="94">
        <v>5</v>
      </c>
      <c r="F268" s="144"/>
      <c r="G268" s="152">
        <v>0.18</v>
      </c>
      <c r="H268" s="129">
        <f t="shared" si="150"/>
        <v>0</v>
      </c>
      <c r="I268" s="129">
        <f t="shared" si="151"/>
        <v>0</v>
      </c>
      <c r="J268" s="94">
        <v>5</v>
      </c>
      <c r="K268" s="144"/>
      <c r="L268" s="152">
        <v>0.18</v>
      </c>
      <c r="M268" s="129">
        <f t="shared" si="152"/>
        <v>0</v>
      </c>
      <c r="N268" s="129">
        <f t="shared" si="153"/>
        <v>0</v>
      </c>
      <c r="O268" s="94">
        <v>5</v>
      </c>
      <c r="P268" s="83"/>
      <c r="Q268" s="50">
        <v>0.18</v>
      </c>
      <c r="R268" s="88">
        <f t="shared" si="154"/>
        <v>0</v>
      </c>
      <c r="S268" s="88">
        <f t="shared" si="155"/>
        <v>0</v>
      </c>
    </row>
    <row r="269" spans="1:19" ht="30" customHeight="1">
      <c r="A269" s="213"/>
      <c r="B269" s="213"/>
      <c r="C269" s="43" t="s">
        <v>100</v>
      </c>
      <c r="D269" s="32" t="s">
        <v>8</v>
      </c>
      <c r="E269" s="94">
        <v>5</v>
      </c>
      <c r="F269" s="144"/>
      <c r="G269" s="152">
        <v>0.18</v>
      </c>
      <c r="H269" s="129">
        <f t="shared" si="150"/>
        <v>0</v>
      </c>
      <c r="I269" s="129">
        <f t="shared" si="151"/>
        <v>0</v>
      </c>
      <c r="J269" s="94">
        <v>5</v>
      </c>
      <c r="K269" s="144"/>
      <c r="L269" s="152">
        <v>0.18</v>
      </c>
      <c r="M269" s="129">
        <f t="shared" si="152"/>
        <v>0</v>
      </c>
      <c r="N269" s="129">
        <f t="shared" si="153"/>
        <v>0</v>
      </c>
      <c r="O269" s="94">
        <v>5</v>
      </c>
      <c r="P269" s="83"/>
      <c r="Q269" s="50">
        <v>0.18</v>
      </c>
      <c r="R269" s="88">
        <f t="shared" si="154"/>
        <v>0</v>
      </c>
      <c r="S269" s="88">
        <f t="shared" si="155"/>
        <v>0</v>
      </c>
    </row>
    <row r="270" spans="1:19" ht="30" customHeight="1">
      <c r="A270" s="213"/>
      <c r="B270" s="213"/>
      <c r="C270" s="43" t="s">
        <v>103</v>
      </c>
      <c r="D270" s="32" t="s">
        <v>8</v>
      </c>
      <c r="E270" s="94">
        <v>5</v>
      </c>
      <c r="F270" s="144"/>
      <c r="G270" s="152">
        <v>0.18</v>
      </c>
      <c r="H270" s="129">
        <f t="shared" si="150"/>
        <v>0</v>
      </c>
      <c r="I270" s="129">
        <f t="shared" si="151"/>
        <v>0</v>
      </c>
      <c r="J270" s="94">
        <v>5</v>
      </c>
      <c r="K270" s="144"/>
      <c r="L270" s="152">
        <v>0.18</v>
      </c>
      <c r="M270" s="129">
        <f t="shared" si="152"/>
        <v>0</v>
      </c>
      <c r="N270" s="129">
        <f t="shared" si="153"/>
        <v>0</v>
      </c>
      <c r="O270" s="94">
        <v>5</v>
      </c>
      <c r="P270" s="83"/>
      <c r="Q270" s="50">
        <v>0.18</v>
      </c>
      <c r="R270" s="88">
        <f t="shared" si="154"/>
        <v>0</v>
      </c>
      <c r="S270" s="88">
        <f t="shared" si="155"/>
        <v>0</v>
      </c>
    </row>
    <row r="271" spans="1:19" ht="30" customHeight="1">
      <c r="A271" s="213"/>
      <c r="B271" s="213"/>
      <c r="C271" s="43" t="s">
        <v>104</v>
      </c>
      <c r="D271" s="32" t="s">
        <v>8</v>
      </c>
      <c r="E271" s="94">
        <v>5</v>
      </c>
      <c r="F271" s="144"/>
      <c r="G271" s="152">
        <v>0.18</v>
      </c>
      <c r="H271" s="129">
        <f t="shared" si="150"/>
        <v>0</v>
      </c>
      <c r="I271" s="129">
        <f t="shared" si="151"/>
        <v>0</v>
      </c>
      <c r="J271" s="94">
        <v>5</v>
      </c>
      <c r="K271" s="144"/>
      <c r="L271" s="152">
        <v>0.18</v>
      </c>
      <c r="M271" s="129">
        <f t="shared" si="152"/>
        <v>0</v>
      </c>
      <c r="N271" s="129">
        <f t="shared" si="153"/>
        <v>0</v>
      </c>
      <c r="O271" s="94">
        <v>5</v>
      </c>
      <c r="P271" s="83"/>
      <c r="Q271" s="50">
        <v>0.18</v>
      </c>
      <c r="R271" s="88">
        <f t="shared" si="154"/>
        <v>0</v>
      </c>
      <c r="S271" s="88">
        <f t="shared" si="155"/>
        <v>0</v>
      </c>
    </row>
    <row r="272" spans="1:19" ht="30" customHeight="1">
      <c r="A272" s="213"/>
      <c r="B272" s="213"/>
      <c r="C272" s="43" t="s">
        <v>29</v>
      </c>
      <c r="D272" s="32" t="s">
        <v>8</v>
      </c>
      <c r="E272" s="94">
        <v>1</v>
      </c>
      <c r="F272" s="144"/>
      <c r="G272" s="152">
        <v>0.18</v>
      </c>
      <c r="H272" s="129">
        <f t="shared" si="150"/>
        <v>0</v>
      </c>
      <c r="I272" s="129">
        <f t="shared" si="151"/>
        <v>0</v>
      </c>
      <c r="J272" s="94">
        <v>1</v>
      </c>
      <c r="K272" s="144"/>
      <c r="L272" s="152">
        <v>0.18</v>
      </c>
      <c r="M272" s="129">
        <f t="shared" si="152"/>
        <v>0</v>
      </c>
      <c r="N272" s="129">
        <f t="shared" si="153"/>
        <v>0</v>
      </c>
      <c r="O272" s="94">
        <v>1</v>
      </c>
      <c r="P272" s="83"/>
      <c r="Q272" s="50">
        <v>0.18</v>
      </c>
      <c r="R272" s="88">
        <f t="shared" si="154"/>
        <v>0</v>
      </c>
      <c r="S272" s="88">
        <f t="shared" si="155"/>
        <v>0</v>
      </c>
    </row>
    <row r="273" spans="1:19" ht="30" customHeight="1">
      <c r="A273" s="213"/>
      <c r="B273" s="213"/>
      <c r="C273" s="43" t="s">
        <v>30</v>
      </c>
      <c r="D273" s="32" t="s">
        <v>8</v>
      </c>
      <c r="E273" s="94">
        <v>1</v>
      </c>
      <c r="F273" s="144"/>
      <c r="G273" s="152">
        <v>0.18</v>
      </c>
      <c r="H273" s="129">
        <f t="shared" si="150"/>
        <v>0</v>
      </c>
      <c r="I273" s="129">
        <f t="shared" si="151"/>
        <v>0</v>
      </c>
      <c r="J273" s="94">
        <v>1</v>
      </c>
      <c r="K273" s="144"/>
      <c r="L273" s="152">
        <v>0.18</v>
      </c>
      <c r="M273" s="129">
        <f t="shared" si="152"/>
        <v>0</v>
      </c>
      <c r="N273" s="129">
        <f t="shared" si="153"/>
        <v>0</v>
      </c>
      <c r="O273" s="94">
        <v>1</v>
      </c>
      <c r="P273" s="83"/>
      <c r="Q273" s="50">
        <v>0.18</v>
      </c>
      <c r="R273" s="88">
        <f t="shared" si="154"/>
        <v>0</v>
      </c>
      <c r="S273" s="88">
        <f t="shared" si="155"/>
        <v>0</v>
      </c>
    </row>
    <row r="274" spans="1:19" ht="30" customHeight="1">
      <c r="A274" s="213"/>
      <c r="B274" s="213"/>
      <c r="C274" s="43" t="s">
        <v>31</v>
      </c>
      <c r="D274" s="32" t="s">
        <v>8</v>
      </c>
      <c r="E274" s="94">
        <v>1</v>
      </c>
      <c r="F274" s="144"/>
      <c r="G274" s="152">
        <v>0.18</v>
      </c>
      <c r="H274" s="129">
        <f t="shared" si="150"/>
        <v>0</v>
      </c>
      <c r="I274" s="129">
        <f t="shared" si="151"/>
        <v>0</v>
      </c>
      <c r="J274" s="94">
        <v>1</v>
      </c>
      <c r="K274" s="144"/>
      <c r="L274" s="152">
        <v>0.18</v>
      </c>
      <c r="M274" s="129">
        <f t="shared" si="152"/>
        <v>0</v>
      </c>
      <c r="N274" s="129">
        <f t="shared" si="153"/>
        <v>0</v>
      </c>
      <c r="O274" s="94">
        <v>1</v>
      </c>
      <c r="P274" s="83"/>
      <c r="Q274" s="50">
        <v>0.18</v>
      </c>
      <c r="R274" s="88">
        <f t="shared" si="154"/>
        <v>0</v>
      </c>
      <c r="S274" s="88">
        <f t="shared" si="155"/>
        <v>0</v>
      </c>
    </row>
    <row r="275" spans="1:19" ht="30" customHeight="1">
      <c r="A275" s="213"/>
      <c r="B275" s="213"/>
      <c r="C275" s="43" t="s">
        <v>40</v>
      </c>
      <c r="D275" s="32" t="s">
        <v>8</v>
      </c>
      <c r="E275" s="94">
        <v>1</v>
      </c>
      <c r="F275" s="144"/>
      <c r="G275" s="152">
        <v>0.18</v>
      </c>
      <c r="H275" s="129">
        <f t="shared" si="150"/>
        <v>0</v>
      </c>
      <c r="I275" s="129">
        <f t="shared" si="151"/>
        <v>0</v>
      </c>
      <c r="J275" s="94">
        <v>1</v>
      </c>
      <c r="K275" s="144"/>
      <c r="L275" s="152">
        <v>0.18</v>
      </c>
      <c r="M275" s="129">
        <f t="shared" si="152"/>
        <v>0</v>
      </c>
      <c r="N275" s="129">
        <f t="shared" si="153"/>
        <v>0</v>
      </c>
      <c r="O275" s="94">
        <v>1</v>
      </c>
      <c r="P275" s="83"/>
      <c r="Q275" s="50">
        <v>0.18</v>
      </c>
      <c r="R275" s="88">
        <f t="shared" si="154"/>
        <v>0</v>
      </c>
      <c r="S275" s="88">
        <f t="shared" si="155"/>
        <v>0</v>
      </c>
    </row>
    <row r="276" spans="1:19" ht="30" customHeight="1">
      <c r="A276" s="213"/>
      <c r="B276" s="213"/>
      <c r="C276" s="43" t="s">
        <v>41</v>
      </c>
      <c r="D276" s="32" t="s">
        <v>8</v>
      </c>
      <c r="E276" s="94">
        <v>1</v>
      </c>
      <c r="F276" s="144"/>
      <c r="G276" s="152">
        <v>0.18</v>
      </c>
      <c r="H276" s="129">
        <f t="shared" si="150"/>
        <v>0</v>
      </c>
      <c r="I276" s="129">
        <f t="shared" si="151"/>
        <v>0</v>
      </c>
      <c r="J276" s="94">
        <v>1</v>
      </c>
      <c r="K276" s="144"/>
      <c r="L276" s="152">
        <v>0.18</v>
      </c>
      <c r="M276" s="129">
        <f t="shared" si="152"/>
        <v>0</v>
      </c>
      <c r="N276" s="129">
        <f t="shared" si="153"/>
        <v>0</v>
      </c>
      <c r="O276" s="94">
        <v>1</v>
      </c>
      <c r="P276" s="83"/>
      <c r="Q276" s="50">
        <v>0.18</v>
      </c>
      <c r="R276" s="88">
        <f t="shared" si="154"/>
        <v>0</v>
      </c>
      <c r="S276" s="88">
        <f t="shared" si="155"/>
        <v>0</v>
      </c>
    </row>
    <row r="277" spans="1:19" ht="48.75" customHeight="1">
      <c r="A277" s="213"/>
      <c r="B277" s="213"/>
      <c r="C277" s="43" t="s">
        <v>105</v>
      </c>
      <c r="D277" s="32" t="s">
        <v>4</v>
      </c>
      <c r="E277" s="94">
        <v>1</v>
      </c>
      <c r="F277" s="144"/>
      <c r="G277" s="152">
        <v>0.18</v>
      </c>
      <c r="H277" s="129">
        <f t="shared" si="150"/>
        <v>0</v>
      </c>
      <c r="I277" s="129">
        <f t="shared" si="151"/>
        <v>0</v>
      </c>
      <c r="J277" s="94">
        <v>1</v>
      </c>
      <c r="K277" s="144"/>
      <c r="L277" s="152">
        <v>0.18</v>
      </c>
      <c r="M277" s="129">
        <f t="shared" si="152"/>
        <v>0</v>
      </c>
      <c r="N277" s="129">
        <f t="shared" si="153"/>
        <v>0</v>
      </c>
      <c r="O277" s="94">
        <v>1</v>
      </c>
      <c r="P277" s="83"/>
      <c r="Q277" s="50">
        <v>0.18</v>
      </c>
      <c r="R277" s="88">
        <f t="shared" si="154"/>
        <v>0</v>
      </c>
      <c r="S277" s="88">
        <f t="shared" si="155"/>
        <v>0</v>
      </c>
    </row>
    <row r="278" spans="1:19" ht="46.5" customHeight="1">
      <c r="A278" s="213"/>
      <c r="B278" s="213"/>
      <c r="C278" s="43" t="s">
        <v>106</v>
      </c>
      <c r="D278" s="32" t="s">
        <v>4</v>
      </c>
      <c r="E278" s="94">
        <v>1</v>
      </c>
      <c r="F278" s="144"/>
      <c r="G278" s="152">
        <v>0.18</v>
      </c>
      <c r="H278" s="129">
        <f t="shared" si="150"/>
        <v>0</v>
      </c>
      <c r="I278" s="129">
        <f t="shared" si="151"/>
        <v>0</v>
      </c>
      <c r="J278" s="94">
        <v>1</v>
      </c>
      <c r="K278" s="144"/>
      <c r="L278" s="152">
        <v>0.18</v>
      </c>
      <c r="M278" s="129">
        <f t="shared" si="152"/>
        <v>0</v>
      </c>
      <c r="N278" s="129">
        <f t="shared" si="153"/>
        <v>0</v>
      </c>
      <c r="O278" s="94">
        <v>1</v>
      </c>
      <c r="P278" s="83"/>
      <c r="Q278" s="50">
        <v>0.18</v>
      </c>
      <c r="R278" s="88">
        <f t="shared" si="154"/>
        <v>0</v>
      </c>
      <c r="S278" s="88">
        <f t="shared" si="155"/>
        <v>0</v>
      </c>
    </row>
    <row r="279" spans="1:19" ht="44.25" customHeight="1">
      <c r="A279" s="213"/>
      <c r="B279" s="213"/>
      <c r="C279" s="43" t="s">
        <v>107</v>
      </c>
      <c r="D279" s="32" t="s">
        <v>4</v>
      </c>
      <c r="E279" s="94">
        <v>1</v>
      </c>
      <c r="F279" s="144"/>
      <c r="G279" s="152">
        <v>0.18</v>
      </c>
      <c r="H279" s="129">
        <f t="shared" si="150"/>
        <v>0</v>
      </c>
      <c r="I279" s="129">
        <f t="shared" si="151"/>
        <v>0</v>
      </c>
      <c r="J279" s="94">
        <v>1</v>
      </c>
      <c r="K279" s="144"/>
      <c r="L279" s="152">
        <v>0.18</v>
      </c>
      <c r="M279" s="129">
        <f t="shared" si="152"/>
        <v>0</v>
      </c>
      <c r="N279" s="129">
        <f t="shared" si="153"/>
        <v>0</v>
      </c>
      <c r="O279" s="94">
        <v>1</v>
      </c>
      <c r="P279" s="83"/>
      <c r="Q279" s="50">
        <v>0.18</v>
      </c>
      <c r="R279" s="88">
        <f t="shared" si="154"/>
        <v>0</v>
      </c>
      <c r="S279" s="88">
        <f t="shared" si="155"/>
        <v>0</v>
      </c>
    </row>
    <row r="280" spans="1:19" ht="30" customHeight="1">
      <c r="A280" s="213"/>
      <c r="B280" s="213"/>
      <c r="C280" s="43" t="s">
        <v>108</v>
      </c>
      <c r="D280" s="32" t="s">
        <v>4</v>
      </c>
      <c r="E280" s="94">
        <v>5</v>
      </c>
      <c r="F280" s="144"/>
      <c r="G280" s="152">
        <v>0.18</v>
      </c>
      <c r="H280" s="129">
        <f t="shared" si="150"/>
        <v>0</v>
      </c>
      <c r="I280" s="129">
        <f t="shared" si="151"/>
        <v>0</v>
      </c>
      <c r="J280" s="94">
        <v>5</v>
      </c>
      <c r="K280" s="144"/>
      <c r="L280" s="152">
        <v>0.18</v>
      </c>
      <c r="M280" s="129">
        <f t="shared" si="152"/>
        <v>0</v>
      </c>
      <c r="N280" s="129">
        <f t="shared" si="153"/>
        <v>0</v>
      </c>
      <c r="O280" s="94">
        <v>5</v>
      </c>
      <c r="P280" s="83"/>
      <c r="Q280" s="50">
        <v>0.18</v>
      </c>
      <c r="R280" s="88">
        <f t="shared" si="154"/>
        <v>0</v>
      </c>
      <c r="S280" s="88">
        <f t="shared" si="155"/>
        <v>0</v>
      </c>
    </row>
    <row r="281" spans="1:19" ht="30" customHeight="1">
      <c r="A281" s="213"/>
      <c r="B281" s="213"/>
      <c r="C281" s="43" t="s">
        <v>109</v>
      </c>
      <c r="D281" s="32" t="s">
        <v>94</v>
      </c>
      <c r="E281" s="94">
        <v>200</v>
      </c>
      <c r="F281" s="130"/>
      <c r="G281" s="152">
        <v>0.18</v>
      </c>
      <c r="H281" s="129">
        <f t="shared" si="150"/>
        <v>0</v>
      </c>
      <c r="I281" s="129">
        <f t="shared" si="151"/>
        <v>0</v>
      </c>
      <c r="J281" s="94">
        <v>200</v>
      </c>
      <c r="K281" s="130"/>
      <c r="L281" s="152">
        <v>0.18</v>
      </c>
      <c r="M281" s="129">
        <f t="shared" si="152"/>
        <v>0</v>
      </c>
      <c r="N281" s="129">
        <f t="shared" si="153"/>
        <v>0</v>
      </c>
      <c r="O281" s="94">
        <v>200</v>
      </c>
      <c r="P281" s="95"/>
      <c r="Q281" s="50">
        <v>0.18</v>
      </c>
      <c r="R281" s="88">
        <f t="shared" si="154"/>
        <v>0</v>
      </c>
      <c r="S281" s="88">
        <f t="shared" si="155"/>
        <v>0</v>
      </c>
    </row>
    <row r="282" spans="1:19" ht="30" customHeight="1">
      <c r="A282" s="213"/>
      <c r="B282" s="213"/>
      <c r="C282" s="43" t="s">
        <v>110</v>
      </c>
      <c r="D282" s="32" t="s">
        <v>94</v>
      </c>
      <c r="E282" s="94">
        <v>100</v>
      </c>
      <c r="F282" s="130"/>
      <c r="G282" s="152">
        <v>0.18</v>
      </c>
      <c r="H282" s="129">
        <f t="shared" si="150"/>
        <v>0</v>
      </c>
      <c r="I282" s="129">
        <f t="shared" si="151"/>
        <v>0</v>
      </c>
      <c r="J282" s="94">
        <v>100</v>
      </c>
      <c r="K282" s="130"/>
      <c r="L282" s="152">
        <v>0.18</v>
      </c>
      <c r="M282" s="129">
        <f t="shared" si="152"/>
        <v>0</v>
      </c>
      <c r="N282" s="129">
        <f t="shared" si="153"/>
        <v>0</v>
      </c>
      <c r="O282" s="94">
        <v>100</v>
      </c>
      <c r="P282" s="95"/>
      <c r="Q282" s="50">
        <v>0.18</v>
      </c>
      <c r="R282" s="88">
        <f t="shared" si="154"/>
        <v>0</v>
      </c>
      <c r="S282" s="88">
        <f t="shared" si="155"/>
        <v>0</v>
      </c>
    </row>
    <row r="283" spans="1:19" ht="30" customHeight="1">
      <c r="A283" s="213"/>
      <c r="B283" s="213"/>
      <c r="C283" s="30" t="s">
        <v>32</v>
      </c>
      <c r="D283" s="25"/>
      <c r="E283" s="94"/>
      <c r="F283" s="144"/>
      <c r="G283" s="151"/>
      <c r="H283" s="133"/>
      <c r="I283" s="133"/>
      <c r="J283" s="94"/>
      <c r="K283" s="144"/>
      <c r="L283" s="151"/>
      <c r="M283" s="133"/>
      <c r="N283" s="133"/>
      <c r="O283" s="94"/>
      <c r="P283" s="83"/>
      <c r="Q283" s="21"/>
      <c r="R283" s="90"/>
      <c r="S283" s="90"/>
    </row>
    <row r="284" spans="1:19" ht="30" customHeight="1">
      <c r="A284" s="213"/>
      <c r="B284" s="213"/>
      <c r="C284" s="44" t="s">
        <v>125</v>
      </c>
      <c r="D284" s="25" t="s">
        <v>11</v>
      </c>
      <c r="E284" s="94">
        <v>10</v>
      </c>
      <c r="F284" s="144"/>
      <c r="G284" s="152">
        <v>0.18</v>
      </c>
      <c r="H284" s="129">
        <f t="shared" ref="H284:H287" si="156">F284*(100%+G284)</f>
        <v>0</v>
      </c>
      <c r="I284" s="129">
        <f t="shared" ref="I284:I287" si="157">E284*H284</f>
        <v>0</v>
      </c>
      <c r="J284" s="94">
        <v>10</v>
      </c>
      <c r="K284" s="144"/>
      <c r="L284" s="152">
        <v>0.18</v>
      </c>
      <c r="M284" s="129">
        <f t="shared" ref="M284:M287" si="158">K284*(100%+L284)</f>
        <v>0</v>
      </c>
      <c r="N284" s="129">
        <f t="shared" ref="N284:N287" si="159">J284*M284</f>
        <v>0</v>
      </c>
      <c r="O284" s="94">
        <v>10</v>
      </c>
      <c r="P284" s="83"/>
      <c r="Q284" s="50">
        <v>0.18</v>
      </c>
      <c r="R284" s="88">
        <f t="shared" ref="R284:R287" si="160">P284*(100%+Q284)</f>
        <v>0</v>
      </c>
      <c r="S284" s="88">
        <f t="shared" ref="S284:S287" si="161">O284*R284</f>
        <v>0</v>
      </c>
    </row>
    <row r="285" spans="1:19" ht="30" customHeight="1">
      <c r="A285" s="213"/>
      <c r="B285" s="213"/>
      <c r="C285" s="44" t="s">
        <v>126</v>
      </c>
      <c r="D285" s="25" t="s">
        <v>13</v>
      </c>
      <c r="E285" s="94">
        <v>5</v>
      </c>
      <c r="F285" s="130"/>
      <c r="G285" s="152">
        <v>0.18</v>
      </c>
      <c r="H285" s="129">
        <f t="shared" si="156"/>
        <v>0</v>
      </c>
      <c r="I285" s="129">
        <f t="shared" si="157"/>
        <v>0</v>
      </c>
      <c r="J285" s="94">
        <v>5</v>
      </c>
      <c r="K285" s="130"/>
      <c r="L285" s="152">
        <v>0.18</v>
      </c>
      <c r="M285" s="129">
        <f t="shared" si="158"/>
        <v>0</v>
      </c>
      <c r="N285" s="129">
        <f t="shared" si="159"/>
        <v>0</v>
      </c>
      <c r="O285" s="94">
        <v>5</v>
      </c>
      <c r="P285" s="95"/>
      <c r="Q285" s="50">
        <v>0.18</v>
      </c>
      <c r="R285" s="88">
        <f t="shared" si="160"/>
        <v>0</v>
      </c>
      <c r="S285" s="88">
        <f t="shared" si="161"/>
        <v>0</v>
      </c>
    </row>
    <row r="286" spans="1:19" ht="79.5" customHeight="1">
      <c r="A286" s="213"/>
      <c r="B286" s="213"/>
      <c r="C286" s="44" t="s">
        <v>111</v>
      </c>
      <c r="D286" s="25" t="s">
        <v>113</v>
      </c>
      <c r="E286" s="94">
        <v>10</v>
      </c>
      <c r="F286" s="144"/>
      <c r="G286" s="152">
        <v>0.18</v>
      </c>
      <c r="H286" s="129">
        <f t="shared" si="156"/>
        <v>0</v>
      </c>
      <c r="I286" s="129">
        <f t="shared" si="157"/>
        <v>0</v>
      </c>
      <c r="J286" s="94">
        <v>10</v>
      </c>
      <c r="K286" s="144"/>
      <c r="L286" s="152">
        <v>0.18</v>
      </c>
      <c r="M286" s="129">
        <f t="shared" si="158"/>
        <v>0</v>
      </c>
      <c r="N286" s="129">
        <f t="shared" si="159"/>
        <v>0</v>
      </c>
      <c r="O286" s="94">
        <v>10</v>
      </c>
      <c r="P286" s="83"/>
      <c r="Q286" s="50">
        <v>0.18</v>
      </c>
      <c r="R286" s="88">
        <f t="shared" si="160"/>
        <v>0</v>
      </c>
      <c r="S286" s="88">
        <f t="shared" si="161"/>
        <v>0</v>
      </c>
    </row>
    <row r="287" spans="1:19" ht="96.75" customHeight="1">
      <c r="A287" s="213"/>
      <c r="B287" s="213"/>
      <c r="C287" s="44" t="s">
        <v>112</v>
      </c>
      <c r="D287" s="25" t="s">
        <v>113</v>
      </c>
      <c r="E287" s="94">
        <v>10</v>
      </c>
      <c r="F287" s="144"/>
      <c r="G287" s="152">
        <v>0.18</v>
      </c>
      <c r="H287" s="129">
        <f t="shared" si="156"/>
        <v>0</v>
      </c>
      <c r="I287" s="129">
        <f t="shared" si="157"/>
        <v>0</v>
      </c>
      <c r="J287" s="94">
        <v>10</v>
      </c>
      <c r="K287" s="144"/>
      <c r="L287" s="152">
        <v>0.18</v>
      </c>
      <c r="M287" s="129">
        <f t="shared" si="158"/>
        <v>0</v>
      </c>
      <c r="N287" s="129">
        <f t="shared" si="159"/>
        <v>0</v>
      </c>
      <c r="O287" s="94">
        <v>10</v>
      </c>
      <c r="P287" s="83"/>
      <c r="Q287" s="50">
        <v>0.18</v>
      </c>
      <c r="R287" s="88">
        <f t="shared" si="160"/>
        <v>0</v>
      </c>
      <c r="S287" s="88">
        <f t="shared" si="161"/>
        <v>0</v>
      </c>
    </row>
    <row r="288" spans="1:19" ht="30" customHeight="1">
      <c r="A288" s="214"/>
      <c r="B288" s="214"/>
      <c r="C288" s="33" t="s">
        <v>66</v>
      </c>
      <c r="D288" s="60"/>
      <c r="E288" s="225">
        <f>SUM(I220:I287)</f>
        <v>0</v>
      </c>
      <c r="F288" s="226"/>
      <c r="G288" s="226"/>
      <c r="H288" s="226"/>
      <c r="I288" s="226"/>
      <c r="J288" s="225">
        <f>SUM(N220:N287)</f>
        <v>0</v>
      </c>
      <c r="K288" s="226"/>
      <c r="L288" s="226"/>
      <c r="M288" s="226"/>
      <c r="N288" s="226"/>
      <c r="O288" s="225">
        <f>SUM(S220:S287)</f>
        <v>0</v>
      </c>
      <c r="P288" s="226"/>
      <c r="Q288" s="226"/>
      <c r="R288" s="226"/>
      <c r="S288" s="226"/>
    </row>
    <row r="289" spans="1:19" ht="60" customHeight="1">
      <c r="A289" s="29" t="s">
        <v>1</v>
      </c>
      <c r="B289" s="29"/>
      <c r="C289" s="115" t="s">
        <v>54</v>
      </c>
      <c r="D289" s="26"/>
      <c r="E289" s="51" t="s">
        <v>33</v>
      </c>
      <c r="F289" s="52" t="s">
        <v>44</v>
      </c>
      <c r="G289" s="78" t="s">
        <v>45</v>
      </c>
      <c r="H289" s="78" t="s">
        <v>46</v>
      </c>
      <c r="I289" s="78" t="s">
        <v>47</v>
      </c>
      <c r="J289" s="51" t="s">
        <v>33</v>
      </c>
      <c r="K289" s="52" t="s">
        <v>44</v>
      </c>
      <c r="L289" s="78" t="s">
        <v>45</v>
      </c>
      <c r="M289" s="78" t="s">
        <v>46</v>
      </c>
      <c r="N289" s="78" t="s">
        <v>47</v>
      </c>
      <c r="O289" s="51" t="s">
        <v>33</v>
      </c>
      <c r="P289" s="52" t="s">
        <v>44</v>
      </c>
      <c r="Q289" s="78" t="s">
        <v>45</v>
      </c>
      <c r="R289" s="78" t="s">
        <v>46</v>
      </c>
      <c r="S289" s="78" t="s">
        <v>47</v>
      </c>
    </row>
    <row r="290" spans="1:19" ht="35.1" customHeight="1">
      <c r="A290" s="212">
        <v>1</v>
      </c>
      <c r="B290" s="212" t="s">
        <v>149</v>
      </c>
      <c r="C290" s="35" t="s">
        <v>73</v>
      </c>
      <c r="D290" s="24" t="s">
        <v>4</v>
      </c>
      <c r="E290" s="131">
        <v>12</v>
      </c>
      <c r="F290" s="142"/>
      <c r="G290" s="121">
        <v>0.18</v>
      </c>
      <c r="H290" s="149">
        <f t="shared" ref="H290:H297" si="162">F290*(100%+G290)</f>
        <v>0</v>
      </c>
      <c r="I290" s="149">
        <f t="shared" ref="I290:I297" si="163">E290*H290</f>
        <v>0</v>
      </c>
      <c r="J290" s="131">
        <v>12</v>
      </c>
      <c r="K290" s="142"/>
      <c r="L290" s="121">
        <v>0.18</v>
      </c>
      <c r="M290" s="129">
        <f t="shared" ref="M290:M297" si="164">K290*(100%+L290)</f>
        <v>0</v>
      </c>
      <c r="N290" s="129">
        <f t="shared" ref="N290:N297" si="165">J290*M290</f>
        <v>0</v>
      </c>
      <c r="O290" s="131">
        <v>12</v>
      </c>
      <c r="P290" s="81"/>
      <c r="Q290" s="97">
        <v>0.18</v>
      </c>
      <c r="R290" s="88">
        <f t="shared" ref="R290:R297" si="166">P290*(100%+Q290)</f>
        <v>0</v>
      </c>
      <c r="S290" s="88">
        <f t="shared" ref="S290:S297" si="167">O290*R290</f>
        <v>0</v>
      </c>
    </row>
    <row r="291" spans="1:19" ht="35.1" customHeight="1">
      <c r="A291" s="213"/>
      <c r="B291" s="213"/>
      <c r="C291" s="36" t="s">
        <v>75</v>
      </c>
      <c r="D291" s="24" t="s">
        <v>4</v>
      </c>
      <c r="E291" s="131">
        <f>12*4</f>
        <v>48</v>
      </c>
      <c r="F291" s="122"/>
      <c r="G291" s="121">
        <v>0.18</v>
      </c>
      <c r="H291" s="149">
        <f t="shared" si="162"/>
        <v>0</v>
      </c>
      <c r="I291" s="149">
        <f t="shared" si="163"/>
        <v>0</v>
      </c>
      <c r="J291" s="131">
        <f>12*4</f>
        <v>48</v>
      </c>
      <c r="K291" s="122"/>
      <c r="L291" s="121">
        <v>0.18</v>
      </c>
      <c r="M291" s="129">
        <f t="shared" si="164"/>
        <v>0</v>
      </c>
      <c r="N291" s="129">
        <f t="shared" si="165"/>
        <v>0</v>
      </c>
      <c r="O291" s="131">
        <f>12*4</f>
        <v>48</v>
      </c>
      <c r="P291" s="105"/>
      <c r="Q291" s="97">
        <v>0.18</v>
      </c>
      <c r="R291" s="88">
        <f t="shared" si="166"/>
        <v>0</v>
      </c>
      <c r="S291" s="88">
        <f t="shared" si="167"/>
        <v>0</v>
      </c>
    </row>
    <row r="292" spans="1:19" ht="35.1" customHeight="1">
      <c r="A292" s="213"/>
      <c r="B292" s="213"/>
      <c r="C292" s="36" t="s">
        <v>74</v>
      </c>
      <c r="D292" s="24" t="s">
        <v>8</v>
      </c>
      <c r="E292" s="131">
        <f>12*4</f>
        <v>48</v>
      </c>
      <c r="F292" s="122"/>
      <c r="G292" s="121">
        <v>0.05</v>
      </c>
      <c r="H292" s="149">
        <f t="shared" si="162"/>
        <v>0</v>
      </c>
      <c r="I292" s="149">
        <f t="shared" si="163"/>
        <v>0</v>
      </c>
      <c r="J292" s="131">
        <f>12*4</f>
        <v>48</v>
      </c>
      <c r="K292" s="122"/>
      <c r="L292" s="121">
        <v>0.05</v>
      </c>
      <c r="M292" s="129">
        <f t="shared" si="164"/>
        <v>0</v>
      </c>
      <c r="N292" s="129">
        <f t="shared" si="165"/>
        <v>0</v>
      </c>
      <c r="O292" s="131">
        <f>12*3</f>
        <v>36</v>
      </c>
      <c r="P292" s="105"/>
      <c r="Q292" s="97">
        <v>0.05</v>
      </c>
      <c r="R292" s="88">
        <f t="shared" si="166"/>
        <v>0</v>
      </c>
      <c r="S292" s="88">
        <f t="shared" si="167"/>
        <v>0</v>
      </c>
    </row>
    <row r="293" spans="1:19" ht="35.1" customHeight="1">
      <c r="A293" s="213"/>
      <c r="B293" s="213"/>
      <c r="C293" s="36" t="s">
        <v>240</v>
      </c>
      <c r="D293" s="24" t="s">
        <v>8</v>
      </c>
      <c r="E293" s="31">
        <v>1</v>
      </c>
      <c r="F293" s="122"/>
      <c r="G293" s="121">
        <v>0.05</v>
      </c>
      <c r="H293" s="149">
        <f t="shared" si="162"/>
        <v>0</v>
      </c>
      <c r="I293" s="149">
        <f t="shared" si="163"/>
        <v>0</v>
      </c>
      <c r="J293" s="31">
        <v>1</v>
      </c>
      <c r="K293" s="122"/>
      <c r="L293" s="121">
        <v>0.05</v>
      </c>
      <c r="M293" s="129">
        <f t="shared" si="164"/>
        <v>0</v>
      </c>
      <c r="N293" s="129">
        <f t="shared" si="165"/>
        <v>0</v>
      </c>
      <c r="O293" s="131">
        <v>12</v>
      </c>
      <c r="P293" s="105"/>
      <c r="Q293" s="97">
        <v>0.05</v>
      </c>
      <c r="R293" s="88">
        <f t="shared" si="166"/>
        <v>0</v>
      </c>
      <c r="S293" s="88">
        <f t="shared" si="167"/>
        <v>0</v>
      </c>
    </row>
    <row r="294" spans="1:19" ht="35.1" customHeight="1">
      <c r="A294" s="213"/>
      <c r="B294" s="213"/>
      <c r="C294" s="36" t="s">
        <v>55</v>
      </c>
      <c r="D294" s="24" t="s">
        <v>8</v>
      </c>
      <c r="E294" s="131">
        <f>12*4</f>
        <v>48</v>
      </c>
      <c r="F294" s="122"/>
      <c r="G294" s="121">
        <v>0.05</v>
      </c>
      <c r="H294" s="149">
        <f t="shared" si="162"/>
        <v>0</v>
      </c>
      <c r="I294" s="149">
        <f t="shared" si="163"/>
        <v>0</v>
      </c>
      <c r="J294" s="131">
        <f>12*4</f>
        <v>48</v>
      </c>
      <c r="K294" s="122"/>
      <c r="L294" s="121">
        <v>0.05</v>
      </c>
      <c r="M294" s="129">
        <f t="shared" si="164"/>
        <v>0</v>
      </c>
      <c r="N294" s="129">
        <f t="shared" si="165"/>
        <v>0</v>
      </c>
      <c r="O294" s="131">
        <f>12*4</f>
        <v>48</v>
      </c>
      <c r="P294" s="105"/>
      <c r="Q294" s="97">
        <v>0.05</v>
      </c>
      <c r="R294" s="88">
        <f t="shared" si="166"/>
        <v>0</v>
      </c>
      <c r="S294" s="88">
        <f t="shared" si="167"/>
        <v>0</v>
      </c>
    </row>
    <row r="295" spans="1:19" ht="34.5" customHeight="1">
      <c r="A295" s="213"/>
      <c r="B295" s="213"/>
      <c r="C295" s="36" t="s">
        <v>56</v>
      </c>
      <c r="D295" s="24" t="s">
        <v>8</v>
      </c>
      <c r="E295" s="131">
        <f>12*3</f>
        <v>36</v>
      </c>
      <c r="F295" s="122"/>
      <c r="G295" s="121">
        <v>0.05</v>
      </c>
      <c r="H295" s="149">
        <f t="shared" si="162"/>
        <v>0</v>
      </c>
      <c r="I295" s="149">
        <f t="shared" si="163"/>
        <v>0</v>
      </c>
      <c r="J295" s="131">
        <f>12*3</f>
        <v>36</v>
      </c>
      <c r="K295" s="122"/>
      <c r="L295" s="121">
        <v>0.05</v>
      </c>
      <c r="M295" s="129">
        <f t="shared" si="164"/>
        <v>0</v>
      </c>
      <c r="N295" s="129">
        <f t="shared" si="165"/>
        <v>0</v>
      </c>
      <c r="O295" s="131">
        <f>12*3</f>
        <v>36</v>
      </c>
      <c r="P295" s="105"/>
      <c r="Q295" s="97">
        <v>0.05</v>
      </c>
      <c r="R295" s="88">
        <f t="shared" si="166"/>
        <v>0</v>
      </c>
      <c r="S295" s="88">
        <f t="shared" si="167"/>
        <v>0</v>
      </c>
    </row>
    <row r="296" spans="1:19" ht="35.1" customHeight="1">
      <c r="A296" s="213"/>
      <c r="B296" s="213"/>
      <c r="C296" s="36" t="s">
        <v>241</v>
      </c>
      <c r="D296" s="24" t="s">
        <v>8</v>
      </c>
      <c r="E296" s="31">
        <v>1</v>
      </c>
      <c r="F296" s="122"/>
      <c r="G296" s="121">
        <v>0.05</v>
      </c>
      <c r="H296" s="149">
        <f t="shared" si="162"/>
        <v>0</v>
      </c>
      <c r="I296" s="149">
        <f t="shared" si="163"/>
        <v>0</v>
      </c>
      <c r="J296" s="31">
        <v>1</v>
      </c>
      <c r="K296" s="122"/>
      <c r="L296" s="121">
        <v>0.05</v>
      </c>
      <c r="M296" s="129">
        <f t="shared" si="164"/>
        <v>0</v>
      </c>
      <c r="N296" s="129">
        <f t="shared" si="165"/>
        <v>0</v>
      </c>
      <c r="O296" s="31">
        <v>1</v>
      </c>
      <c r="P296" s="105"/>
      <c r="Q296" s="97">
        <v>0.05</v>
      </c>
      <c r="R296" s="88">
        <f t="shared" si="166"/>
        <v>0</v>
      </c>
      <c r="S296" s="88">
        <f t="shared" si="167"/>
        <v>0</v>
      </c>
    </row>
    <row r="297" spans="1:19" ht="35.1" customHeight="1">
      <c r="A297" s="213"/>
      <c r="B297" s="213"/>
      <c r="C297" s="36" t="s">
        <v>57</v>
      </c>
      <c r="D297" s="24" t="s">
        <v>8</v>
      </c>
      <c r="E297" s="131">
        <f>12*2</f>
        <v>24</v>
      </c>
      <c r="F297" s="122"/>
      <c r="G297" s="121">
        <v>0.05</v>
      </c>
      <c r="H297" s="149">
        <f t="shared" si="162"/>
        <v>0</v>
      </c>
      <c r="I297" s="149">
        <f t="shared" si="163"/>
        <v>0</v>
      </c>
      <c r="J297" s="131">
        <f>12*2</f>
        <v>24</v>
      </c>
      <c r="K297" s="122"/>
      <c r="L297" s="121">
        <v>0.05</v>
      </c>
      <c r="M297" s="129">
        <f t="shared" si="164"/>
        <v>0</v>
      </c>
      <c r="N297" s="129">
        <f t="shared" si="165"/>
        <v>0</v>
      </c>
      <c r="O297" s="131">
        <f>12*2</f>
        <v>24</v>
      </c>
      <c r="P297" s="105"/>
      <c r="Q297" s="97">
        <v>0.05</v>
      </c>
      <c r="R297" s="88">
        <f t="shared" si="166"/>
        <v>0</v>
      </c>
      <c r="S297" s="88">
        <f t="shared" si="167"/>
        <v>0</v>
      </c>
    </row>
    <row r="298" spans="1:19" ht="35.1" customHeight="1">
      <c r="A298" s="213"/>
      <c r="B298" s="213"/>
      <c r="C298" s="33" t="s">
        <v>64</v>
      </c>
      <c r="D298" s="60"/>
      <c r="E298" s="204">
        <f>SUM(I290:I297)</f>
        <v>0</v>
      </c>
      <c r="F298" s="205"/>
      <c r="G298" s="205"/>
      <c r="H298" s="205"/>
      <c r="I298" s="206">
        <f>SUM(I290:I297)</f>
        <v>0</v>
      </c>
      <c r="J298" s="204">
        <f>SUM(N290:N297)</f>
        <v>0</v>
      </c>
      <c r="K298" s="205"/>
      <c r="L298" s="205"/>
      <c r="M298" s="205"/>
      <c r="N298" s="206">
        <f>SUM(N290:N297)</f>
        <v>0</v>
      </c>
      <c r="O298" s="204">
        <f>SUM(S290:S297)</f>
        <v>0</v>
      </c>
      <c r="P298" s="205"/>
      <c r="Q298" s="205"/>
      <c r="R298" s="205"/>
      <c r="S298" s="206">
        <f>SUM(S290:S297)</f>
        <v>0</v>
      </c>
    </row>
    <row r="299" spans="1:19" ht="30" customHeight="1">
      <c r="A299" s="213">
        <v>2</v>
      </c>
      <c r="B299" s="213"/>
      <c r="C299" s="37" t="s">
        <v>114</v>
      </c>
      <c r="D299" s="24"/>
      <c r="E299" s="131"/>
      <c r="F299" s="144"/>
      <c r="G299" s="151"/>
      <c r="H299" s="133"/>
      <c r="I299" s="133"/>
      <c r="J299" s="131"/>
      <c r="K299" s="144"/>
      <c r="L299" s="151"/>
      <c r="M299" s="133"/>
      <c r="N299" s="133"/>
      <c r="O299" s="131"/>
      <c r="P299" s="83"/>
      <c r="Q299" s="21"/>
      <c r="R299" s="90"/>
      <c r="S299" s="90"/>
    </row>
    <row r="300" spans="1:19" ht="30" customHeight="1">
      <c r="A300" s="213"/>
      <c r="B300" s="213"/>
      <c r="C300" s="38" t="s">
        <v>37</v>
      </c>
      <c r="D300" s="24" t="s">
        <v>8</v>
      </c>
      <c r="E300" s="134">
        <v>10</v>
      </c>
      <c r="F300" s="144"/>
      <c r="G300" s="152">
        <v>0.18</v>
      </c>
      <c r="H300" s="129">
        <f t="shared" ref="H300:H302" si="168">F300*(100%+G300)</f>
        <v>0</v>
      </c>
      <c r="I300" s="129">
        <f t="shared" ref="I300:I302" si="169">E300*H300</f>
        <v>0</v>
      </c>
      <c r="J300" s="134">
        <v>10</v>
      </c>
      <c r="K300" s="144"/>
      <c r="L300" s="152">
        <v>0.18</v>
      </c>
      <c r="M300" s="129">
        <f t="shared" ref="M300:M302" si="170">K300*(100%+L300)</f>
        <v>0</v>
      </c>
      <c r="N300" s="129">
        <f t="shared" ref="N300:N302" si="171">J300*M300</f>
        <v>0</v>
      </c>
      <c r="O300" s="134">
        <v>10</v>
      </c>
      <c r="P300" s="83"/>
      <c r="Q300" s="50">
        <v>0.18</v>
      </c>
      <c r="R300" s="88">
        <f t="shared" ref="R300:R302" si="172">P300*(100%+Q300)</f>
        <v>0</v>
      </c>
      <c r="S300" s="88">
        <f t="shared" ref="S300:S302" si="173">O300*R300</f>
        <v>0</v>
      </c>
    </row>
    <row r="301" spans="1:19" ht="30" customHeight="1">
      <c r="A301" s="213"/>
      <c r="B301" s="213"/>
      <c r="C301" s="38" t="s">
        <v>38</v>
      </c>
      <c r="D301" s="24" t="s">
        <v>8</v>
      </c>
      <c r="E301" s="134">
        <v>5</v>
      </c>
      <c r="F301" s="144"/>
      <c r="G301" s="152">
        <v>0.18</v>
      </c>
      <c r="H301" s="129">
        <f t="shared" si="168"/>
        <v>0</v>
      </c>
      <c r="I301" s="129">
        <f t="shared" si="169"/>
        <v>0</v>
      </c>
      <c r="J301" s="134">
        <v>5</v>
      </c>
      <c r="K301" s="144"/>
      <c r="L301" s="152">
        <v>0.18</v>
      </c>
      <c r="M301" s="129">
        <f t="shared" si="170"/>
        <v>0</v>
      </c>
      <c r="N301" s="129">
        <f t="shared" si="171"/>
        <v>0</v>
      </c>
      <c r="O301" s="134">
        <v>5</v>
      </c>
      <c r="P301" s="83"/>
      <c r="Q301" s="50">
        <v>0.18</v>
      </c>
      <c r="R301" s="88">
        <f t="shared" si="172"/>
        <v>0</v>
      </c>
      <c r="S301" s="88">
        <f t="shared" si="173"/>
        <v>0</v>
      </c>
    </row>
    <row r="302" spans="1:19" ht="30" customHeight="1">
      <c r="A302" s="213"/>
      <c r="B302" s="213"/>
      <c r="C302" s="38" t="s">
        <v>39</v>
      </c>
      <c r="D302" s="24" t="s">
        <v>8</v>
      </c>
      <c r="E302" s="134">
        <v>3</v>
      </c>
      <c r="F302" s="144"/>
      <c r="G302" s="152">
        <v>0.18</v>
      </c>
      <c r="H302" s="129">
        <f t="shared" si="168"/>
        <v>0</v>
      </c>
      <c r="I302" s="129">
        <f t="shared" si="169"/>
        <v>0</v>
      </c>
      <c r="J302" s="134">
        <v>3</v>
      </c>
      <c r="K302" s="144"/>
      <c r="L302" s="152">
        <v>0.18</v>
      </c>
      <c r="M302" s="129">
        <f t="shared" si="170"/>
        <v>0</v>
      </c>
      <c r="N302" s="129">
        <f t="shared" si="171"/>
        <v>0</v>
      </c>
      <c r="O302" s="134">
        <v>3</v>
      </c>
      <c r="P302" s="83"/>
      <c r="Q302" s="50">
        <v>0.18</v>
      </c>
      <c r="R302" s="88">
        <f t="shared" si="172"/>
        <v>0</v>
      </c>
      <c r="S302" s="88">
        <f t="shared" si="173"/>
        <v>0</v>
      </c>
    </row>
    <row r="303" spans="1:19" ht="30" customHeight="1">
      <c r="A303" s="213"/>
      <c r="B303" s="213"/>
      <c r="C303" s="47" t="s">
        <v>115</v>
      </c>
      <c r="D303" s="24"/>
      <c r="E303" s="134"/>
      <c r="F303" s="144"/>
      <c r="G303" s="153"/>
      <c r="H303" s="133"/>
      <c r="I303" s="133"/>
      <c r="J303" s="134"/>
      <c r="K303" s="144"/>
      <c r="L303" s="153"/>
      <c r="M303" s="133"/>
      <c r="N303" s="133"/>
      <c r="O303" s="134"/>
      <c r="P303" s="83"/>
      <c r="Q303" s="27"/>
      <c r="R303" s="90"/>
      <c r="S303" s="90"/>
    </row>
    <row r="304" spans="1:19" ht="30" customHeight="1">
      <c r="A304" s="213"/>
      <c r="B304" s="213"/>
      <c r="C304" s="48" t="s">
        <v>37</v>
      </c>
      <c r="D304" s="24" t="s">
        <v>8</v>
      </c>
      <c r="E304" s="134">
        <v>20</v>
      </c>
      <c r="F304" s="144"/>
      <c r="G304" s="152">
        <v>0.18</v>
      </c>
      <c r="H304" s="129">
        <f t="shared" ref="H304:H306" si="174">F304*(100%+G304)</f>
        <v>0</v>
      </c>
      <c r="I304" s="129">
        <f t="shared" ref="I304:I306" si="175">E304*H304</f>
        <v>0</v>
      </c>
      <c r="J304" s="134">
        <v>20</v>
      </c>
      <c r="K304" s="144"/>
      <c r="L304" s="152">
        <v>0.18</v>
      </c>
      <c r="M304" s="129">
        <f t="shared" ref="M304:M306" si="176">K304*(100%+L304)</f>
        <v>0</v>
      </c>
      <c r="N304" s="129">
        <f t="shared" ref="N304:N306" si="177">J304*M304</f>
        <v>0</v>
      </c>
      <c r="O304" s="134">
        <v>20</v>
      </c>
      <c r="P304" s="83"/>
      <c r="Q304" s="50">
        <v>0.18</v>
      </c>
      <c r="R304" s="88">
        <f t="shared" ref="R304:R306" si="178">P304*(100%+Q304)</f>
        <v>0</v>
      </c>
      <c r="S304" s="88">
        <f t="shared" ref="S304:S306" si="179">O304*R304</f>
        <v>0</v>
      </c>
    </row>
    <row r="305" spans="1:19" ht="30" customHeight="1">
      <c r="A305" s="213"/>
      <c r="B305" s="213"/>
      <c r="C305" s="48" t="s">
        <v>38</v>
      </c>
      <c r="D305" s="24" t="s">
        <v>8</v>
      </c>
      <c r="E305" s="134">
        <v>10</v>
      </c>
      <c r="F305" s="144"/>
      <c r="G305" s="152">
        <v>0.18</v>
      </c>
      <c r="H305" s="129">
        <f t="shared" si="174"/>
        <v>0</v>
      </c>
      <c r="I305" s="129">
        <f t="shared" si="175"/>
        <v>0</v>
      </c>
      <c r="J305" s="134">
        <v>10</v>
      </c>
      <c r="K305" s="144"/>
      <c r="L305" s="152">
        <v>0.18</v>
      </c>
      <c r="M305" s="129">
        <f t="shared" si="176"/>
        <v>0</v>
      </c>
      <c r="N305" s="129">
        <f t="shared" si="177"/>
        <v>0</v>
      </c>
      <c r="O305" s="134">
        <v>10</v>
      </c>
      <c r="P305" s="83"/>
      <c r="Q305" s="50">
        <v>0.18</v>
      </c>
      <c r="R305" s="88">
        <f t="shared" si="178"/>
        <v>0</v>
      </c>
      <c r="S305" s="88">
        <f t="shared" si="179"/>
        <v>0</v>
      </c>
    </row>
    <row r="306" spans="1:19" ht="30" customHeight="1">
      <c r="A306" s="213"/>
      <c r="B306" s="213"/>
      <c r="C306" s="48" t="s">
        <v>39</v>
      </c>
      <c r="D306" s="24" t="s">
        <v>8</v>
      </c>
      <c r="E306" s="134">
        <v>3</v>
      </c>
      <c r="F306" s="144"/>
      <c r="G306" s="152">
        <v>0.18</v>
      </c>
      <c r="H306" s="129">
        <f t="shared" si="174"/>
        <v>0</v>
      </c>
      <c r="I306" s="129">
        <f t="shared" si="175"/>
        <v>0</v>
      </c>
      <c r="J306" s="134">
        <v>3</v>
      </c>
      <c r="K306" s="144"/>
      <c r="L306" s="152">
        <v>0.18</v>
      </c>
      <c r="M306" s="129">
        <f t="shared" si="176"/>
        <v>0</v>
      </c>
      <c r="N306" s="129">
        <f t="shared" si="177"/>
        <v>0</v>
      </c>
      <c r="O306" s="134">
        <v>3</v>
      </c>
      <c r="P306" s="83"/>
      <c r="Q306" s="50">
        <v>0.18</v>
      </c>
      <c r="R306" s="88">
        <f t="shared" si="178"/>
        <v>0</v>
      </c>
      <c r="S306" s="88">
        <f t="shared" si="179"/>
        <v>0</v>
      </c>
    </row>
    <row r="307" spans="1:19" ht="30" customHeight="1">
      <c r="A307" s="213"/>
      <c r="B307" s="213"/>
      <c r="C307" s="30" t="s">
        <v>0</v>
      </c>
      <c r="D307" s="25"/>
      <c r="E307" s="94"/>
      <c r="F307" s="144"/>
      <c r="G307" s="151"/>
      <c r="H307" s="133"/>
      <c r="I307" s="133"/>
      <c r="J307" s="94"/>
      <c r="K307" s="144"/>
      <c r="L307" s="151"/>
      <c r="M307" s="133"/>
      <c r="N307" s="133"/>
      <c r="O307" s="94"/>
      <c r="P307" s="83"/>
      <c r="Q307" s="21"/>
      <c r="R307" s="90"/>
      <c r="S307" s="90"/>
    </row>
    <row r="308" spans="1:19" s="14" customFormat="1" ht="24.2" customHeight="1">
      <c r="A308" s="213"/>
      <c r="B308" s="213"/>
      <c r="C308" s="42" t="s">
        <v>58</v>
      </c>
      <c r="D308" s="13" t="s">
        <v>8</v>
      </c>
      <c r="E308" s="135">
        <v>1</v>
      </c>
      <c r="F308" s="136"/>
      <c r="G308" s="152">
        <v>0.05</v>
      </c>
      <c r="H308" s="129">
        <f t="shared" ref="H308:H335" si="180">F308*(100%+G308)</f>
        <v>0</v>
      </c>
      <c r="I308" s="129">
        <f t="shared" ref="I308:I335" si="181">E308*H308</f>
        <v>0</v>
      </c>
      <c r="J308" s="135">
        <v>1</v>
      </c>
      <c r="K308" s="136"/>
      <c r="L308" s="152">
        <v>0.05</v>
      </c>
      <c r="M308" s="129">
        <f t="shared" ref="M308:M335" si="182">K308*(100%+L308)</f>
        <v>0</v>
      </c>
      <c r="N308" s="129">
        <f t="shared" ref="N308:N335" si="183">J308*M308</f>
        <v>0</v>
      </c>
      <c r="O308" s="135">
        <v>1</v>
      </c>
      <c r="P308" s="96"/>
      <c r="Q308" s="50">
        <v>0.05</v>
      </c>
      <c r="R308" s="88">
        <f t="shared" ref="R308:R335" si="184">P308*(100%+Q308)</f>
        <v>0</v>
      </c>
      <c r="S308" s="88">
        <f t="shared" ref="S308:S335" si="185">O308*R308</f>
        <v>0</v>
      </c>
    </row>
    <row r="309" spans="1:19" s="14" customFormat="1" ht="27.2" customHeight="1">
      <c r="A309" s="213"/>
      <c r="B309" s="213"/>
      <c r="C309" s="42" t="s">
        <v>59</v>
      </c>
      <c r="D309" s="13" t="s">
        <v>8</v>
      </c>
      <c r="E309" s="135">
        <v>1</v>
      </c>
      <c r="F309" s="136"/>
      <c r="G309" s="152">
        <v>0.05</v>
      </c>
      <c r="H309" s="129">
        <f t="shared" si="180"/>
        <v>0</v>
      </c>
      <c r="I309" s="129">
        <f t="shared" si="181"/>
        <v>0</v>
      </c>
      <c r="J309" s="135">
        <v>1</v>
      </c>
      <c r="K309" s="136"/>
      <c r="L309" s="152">
        <v>0.05</v>
      </c>
      <c r="M309" s="129">
        <f t="shared" si="182"/>
        <v>0</v>
      </c>
      <c r="N309" s="129">
        <f t="shared" si="183"/>
        <v>0</v>
      </c>
      <c r="O309" s="135">
        <v>1</v>
      </c>
      <c r="P309" s="96"/>
      <c r="Q309" s="50">
        <v>0.05</v>
      </c>
      <c r="R309" s="88">
        <f t="shared" si="184"/>
        <v>0</v>
      </c>
      <c r="S309" s="88">
        <f t="shared" si="185"/>
        <v>0</v>
      </c>
    </row>
    <row r="310" spans="1:19" s="14" customFormat="1" ht="28.5" customHeight="1">
      <c r="A310" s="213"/>
      <c r="B310" s="213"/>
      <c r="C310" s="42" t="s">
        <v>60</v>
      </c>
      <c r="D310" s="13" t="s">
        <v>8</v>
      </c>
      <c r="E310" s="135">
        <v>1</v>
      </c>
      <c r="F310" s="136"/>
      <c r="G310" s="152">
        <v>0.05</v>
      </c>
      <c r="H310" s="129">
        <f t="shared" si="180"/>
        <v>0</v>
      </c>
      <c r="I310" s="129">
        <f t="shared" si="181"/>
        <v>0</v>
      </c>
      <c r="J310" s="135">
        <v>1</v>
      </c>
      <c r="K310" s="136"/>
      <c r="L310" s="152">
        <v>0.05</v>
      </c>
      <c r="M310" s="129">
        <f t="shared" si="182"/>
        <v>0</v>
      </c>
      <c r="N310" s="129">
        <f t="shared" si="183"/>
        <v>0</v>
      </c>
      <c r="O310" s="135">
        <v>1</v>
      </c>
      <c r="P310" s="96"/>
      <c r="Q310" s="50">
        <v>0.05</v>
      </c>
      <c r="R310" s="88">
        <f t="shared" si="184"/>
        <v>0</v>
      </c>
      <c r="S310" s="88">
        <f t="shared" si="185"/>
        <v>0</v>
      </c>
    </row>
    <row r="311" spans="1:19" s="14" customFormat="1" ht="24.2" customHeight="1">
      <c r="A311" s="213"/>
      <c r="B311" s="213"/>
      <c r="C311" s="42" t="s">
        <v>61</v>
      </c>
      <c r="D311" s="13" t="s">
        <v>8</v>
      </c>
      <c r="E311" s="135">
        <v>1</v>
      </c>
      <c r="F311" s="136"/>
      <c r="G311" s="152">
        <v>0.05</v>
      </c>
      <c r="H311" s="129">
        <f t="shared" si="180"/>
        <v>0</v>
      </c>
      <c r="I311" s="129">
        <f t="shared" si="181"/>
        <v>0</v>
      </c>
      <c r="J311" s="135">
        <v>1</v>
      </c>
      <c r="K311" s="136"/>
      <c r="L311" s="152">
        <v>0.05</v>
      </c>
      <c r="M311" s="129">
        <f t="shared" si="182"/>
        <v>0</v>
      </c>
      <c r="N311" s="129">
        <f t="shared" si="183"/>
        <v>0</v>
      </c>
      <c r="O311" s="135">
        <v>1</v>
      </c>
      <c r="P311" s="96"/>
      <c r="Q311" s="50">
        <v>0.05</v>
      </c>
      <c r="R311" s="88">
        <f t="shared" si="184"/>
        <v>0</v>
      </c>
      <c r="S311" s="88">
        <f t="shared" si="185"/>
        <v>0</v>
      </c>
    </row>
    <row r="312" spans="1:19" s="14" customFormat="1" ht="35.1" customHeight="1">
      <c r="A312" s="213"/>
      <c r="B312" s="213"/>
      <c r="C312" s="42" t="s">
        <v>62</v>
      </c>
      <c r="D312" s="13" t="s">
        <v>8</v>
      </c>
      <c r="E312" s="135">
        <v>1</v>
      </c>
      <c r="F312" s="136"/>
      <c r="G312" s="152">
        <v>0.05</v>
      </c>
      <c r="H312" s="129">
        <f t="shared" si="180"/>
        <v>0</v>
      </c>
      <c r="I312" s="129">
        <f t="shared" si="181"/>
        <v>0</v>
      </c>
      <c r="J312" s="135">
        <v>1</v>
      </c>
      <c r="K312" s="136"/>
      <c r="L312" s="152">
        <v>0.05</v>
      </c>
      <c r="M312" s="129">
        <f t="shared" si="182"/>
        <v>0</v>
      </c>
      <c r="N312" s="129">
        <f t="shared" si="183"/>
        <v>0</v>
      </c>
      <c r="O312" s="135">
        <v>1</v>
      </c>
      <c r="P312" s="96"/>
      <c r="Q312" s="50">
        <v>0.05</v>
      </c>
      <c r="R312" s="88">
        <f t="shared" si="184"/>
        <v>0</v>
      </c>
      <c r="S312" s="88">
        <f t="shared" si="185"/>
        <v>0</v>
      </c>
    </row>
    <row r="313" spans="1:19" s="14" customFormat="1" ht="35.1" customHeight="1">
      <c r="A313" s="213"/>
      <c r="B313" s="213"/>
      <c r="C313" s="42" t="s">
        <v>76</v>
      </c>
      <c r="D313" s="13" t="s">
        <v>8</v>
      </c>
      <c r="E313" s="135">
        <v>1</v>
      </c>
      <c r="F313" s="136"/>
      <c r="G313" s="152">
        <v>0.05</v>
      </c>
      <c r="H313" s="129">
        <f t="shared" si="180"/>
        <v>0</v>
      </c>
      <c r="I313" s="129">
        <f t="shared" si="181"/>
        <v>0</v>
      </c>
      <c r="J313" s="135">
        <v>1</v>
      </c>
      <c r="K313" s="136"/>
      <c r="L313" s="152">
        <v>0.05</v>
      </c>
      <c r="M313" s="129">
        <f t="shared" si="182"/>
        <v>0</v>
      </c>
      <c r="N313" s="129">
        <f t="shared" si="183"/>
        <v>0</v>
      </c>
      <c r="O313" s="135">
        <v>1</v>
      </c>
      <c r="P313" s="96"/>
      <c r="Q313" s="50">
        <v>0.05</v>
      </c>
      <c r="R313" s="88">
        <f t="shared" si="184"/>
        <v>0</v>
      </c>
      <c r="S313" s="88">
        <f t="shared" si="185"/>
        <v>0</v>
      </c>
    </row>
    <row r="314" spans="1:19" s="14" customFormat="1" ht="35.1" customHeight="1">
      <c r="A314" s="213"/>
      <c r="B314" s="213"/>
      <c r="C314" s="42" t="s">
        <v>77</v>
      </c>
      <c r="D314" s="13" t="s">
        <v>8</v>
      </c>
      <c r="E314" s="135">
        <v>1</v>
      </c>
      <c r="F314" s="136"/>
      <c r="G314" s="152">
        <v>0.05</v>
      </c>
      <c r="H314" s="129">
        <f t="shared" si="180"/>
        <v>0</v>
      </c>
      <c r="I314" s="129">
        <f t="shared" si="181"/>
        <v>0</v>
      </c>
      <c r="J314" s="135">
        <v>1</v>
      </c>
      <c r="K314" s="136"/>
      <c r="L314" s="152">
        <v>0.05</v>
      </c>
      <c r="M314" s="129">
        <f t="shared" si="182"/>
        <v>0</v>
      </c>
      <c r="N314" s="129">
        <f t="shared" si="183"/>
        <v>0</v>
      </c>
      <c r="O314" s="135">
        <v>1</v>
      </c>
      <c r="P314" s="96"/>
      <c r="Q314" s="50">
        <v>0.05</v>
      </c>
      <c r="R314" s="88">
        <f t="shared" si="184"/>
        <v>0</v>
      </c>
      <c r="S314" s="88">
        <f t="shared" si="185"/>
        <v>0</v>
      </c>
    </row>
    <row r="315" spans="1:19" s="14" customFormat="1" ht="35.1" customHeight="1">
      <c r="A315" s="213"/>
      <c r="B315" s="213"/>
      <c r="C315" s="42" t="s">
        <v>78</v>
      </c>
      <c r="D315" s="13" t="s">
        <v>8</v>
      </c>
      <c r="E315" s="135">
        <v>1</v>
      </c>
      <c r="F315" s="136"/>
      <c r="G315" s="152">
        <v>0.05</v>
      </c>
      <c r="H315" s="129">
        <f t="shared" si="180"/>
        <v>0</v>
      </c>
      <c r="I315" s="129">
        <f t="shared" si="181"/>
        <v>0</v>
      </c>
      <c r="J315" s="135">
        <v>1</v>
      </c>
      <c r="K315" s="136"/>
      <c r="L315" s="152">
        <v>0.05</v>
      </c>
      <c r="M315" s="129">
        <f t="shared" si="182"/>
        <v>0</v>
      </c>
      <c r="N315" s="129">
        <f t="shared" si="183"/>
        <v>0</v>
      </c>
      <c r="O315" s="135">
        <v>1</v>
      </c>
      <c r="P315" s="96"/>
      <c r="Q315" s="50">
        <v>0.05</v>
      </c>
      <c r="R315" s="88">
        <f t="shared" si="184"/>
        <v>0</v>
      </c>
      <c r="S315" s="88">
        <f t="shared" si="185"/>
        <v>0</v>
      </c>
    </row>
    <row r="316" spans="1:19" s="14" customFormat="1" ht="35.1" customHeight="1">
      <c r="A316" s="213"/>
      <c r="B316" s="213"/>
      <c r="C316" s="42" t="s">
        <v>79</v>
      </c>
      <c r="D316" s="13" t="s">
        <v>8</v>
      </c>
      <c r="E316" s="135">
        <v>1</v>
      </c>
      <c r="F316" s="136"/>
      <c r="G316" s="152">
        <v>0.05</v>
      </c>
      <c r="H316" s="129">
        <f t="shared" si="180"/>
        <v>0</v>
      </c>
      <c r="I316" s="129">
        <f t="shared" si="181"/>
        <v>0</v>
      </c>
      <c r="J316" s="135">
        <v>1</v>
      </c>
      <c r="K316" s="136"/>
      <c r="L316" s="152">
        <v>0.05</v>
      </c>
      <c r="M316" s="129">
        <f t="shared" si="182"/>
        <v>0</v>
      </c>
      <c r="N316" s="129">
        <f t="shared" si="183"/>
        <v>0</v>
      </c>
      <c r="O316" s="135">
        <v>1</v>
      </c>
      <c r="P316" s="96"/>
      <c r="Q316" s="50">
        <v>0.05</v>
      </c>
      <c r="R316" s="88">
        <f t="shared" si="184"/>
        <v>0</v>
      </c>
      <c r="S316" s="88">
        <f t="shared" si="185"/>
        <v>0</v>
      </c>
    </row>
    <row r="317" spans="1:19" s="14" customFormat="1" ht="35.1" customHeight="1">
      <c r="A317" s="213"/>
      <c r="B317" s="213"/>
      <c r="C317" s="42" t="s">
        <v>43</v>
      </c>
      <c r="D317" s="13" t="s">
        <v>24</v>
      </c>
      <c r="E317" s="135">
        <v>1000</v>
      </c>
      <c r="F317" s="136"/>
      <c r="G317" s="152">
        <v>0.05</v>
      </c>
      <c r="H317" s="129">
        <f t="shared" si="180"/>
        <v>0</v>
      </c>
      <c r="I317" s="129">
        <f t="shared" si="181"/>
        <v>0</v>
      </c>
      <c r="J317" s="135">
        <v>1000</v>
      </c>
      <c r="K317" s="136"/>
      <c r="L317" s="152">
        <v>0.05</v>
      </c>
      <c r="M317" s="129">
        <f t="shared" si="182"/>
        <v>0</v>
      </c>
      <c r="N317" s="129">
        <f t="shared" si="183"/>
        <v>0</v>
      </c>
      <c r="O317" s="135">
        <v>1000</v>
      </c>
      <c r="P317" s="96"/>
      <c r="Q317" s="50">
        <v>0.05</v>
      </c>
      <c r="R317" s="88">
        <f t="shared" si="184"/>
        <v>0</v>
      </c>
      <c r="S317" s="88">
        <f t="shared" si="185"/>
        <v>0</v>
      </c>
    </row>
    <row r="318" spans="1:19" s="14" customFormat="1" ht="35.1" customHeight="1">
      <c r="A318" s="213"/>
      <c r="B318" s="213"/>
      <c r="C318" s="42" t="s">
        <v>80</v>
      </c>
      <c r="D318" s="13" t="s">
        <v>94</v>
      </c>
      <c r="E318" s="135">
        <v>5</v>
      </c>
      <c r="F318" s="136"/>
      <c r="G318" s="152">
        <v>0.05</v>
      </c>
      <c r="H318" s="129">
        <f t="shared" si="180"/>
        <v>0</v>
      </c>
      <c r="I318" s="129">
        <f t="shared" si="181"/>
        <v>0</v>
      </c>
      <c r="J318" s="135">
        <v>5</v>
      </c>
      <c r="K318" s="136"/>
      <c r="L318" s="152">
        <v>0.05</v>
      </c>
      <c r="M318" s="129">
        <f t="shared" si="182"/>
        <v>0</v>
      </c>
      <c r="N318" s="129">
        <f t="shared" si="183"/>
        <v>0</v>
      </c>
      <c r="O318" s="135">
        <v>5</v>
      </c>
      <c r="P318" s="96"/>
      <c r="Q318" s="50">
        <v>0.05</v>
      </c>
      <c r="R318" s="88">
        <f t="shared" si="184"/>
        <v>0</v>
      </c>
      <c r="S318" s="88">
        <f t="shared" si="185"/>
        <v>0</v>
      </c>
    </row>
    <row r="319" spans="1:19" s="14" customFormat="1" ht="35.1" customHeight="1">
      <c r="A319" s="213"/>
      <c r="B319" s="213"/>
      <c r="C319" s="42" t="s">
        <v>81</v>
      </c>
      <c r="D319" s="13" t="s">
        <v>22</v>
      </c>
      <c r="E319" s="135">
        <v>1000</v>
      </c>
      <c r="F319" s="136"/>
      <c r="G319" s="152">
        <v>0.05</v>
      </c>
      <c r="H319" s="129">
        <f t="shared" si="180"/>
        <v>0</v>
      </c>
      <c r="I319" s="129">
        <f t="shared" si="181"/>
        <v>0</v>
      </c>
      <c r="J319" s="135">
        <v>1000</v>
      </c>
      <c r="K319" s="136"/>
      <c r="L319" s="152">
        <v>0.05</v>
      </c>
      <c r="M319" s="129">
        <f t="shared" si="182"/>
        <v>0</v>
      </c>
      <c r="N319" s="129">
        <f t="shared" si="183"/>
        <v>0</v>
      </c>
      <c r="O319" s="135">
        <v>1000</v>
      </c>
      <c r="P319" s="96"/>
      <c r="Q319" s="50">
        <v>0.05</v>
      </c>
      <c r="R319" s="88">
        <f t="shared" si="184"/>
        <v>0</v>
      </c>
      <c r="S319" s="88">
        <f t="shared" si="185"/>
        <v>0</v>
      </c>
    </row>
    <row r="320" spans="1:19" s="14" customFormat="1" ht="35.1" customHeight="1">
      <c r="A320" s="213"/>
      <c r="B320" s="213"/>
      <c r="C320" s="42" t="s">
        <v>82</v>
      </c>
      <c r="D320" s="13" t="s">
        <v>94</v>
      </c>
      <c r="E320" s="135">
        <v>15</v>
      </c>
      <c r="F320" s="136"/>
      <c r="G320" s="152">
        <v>0.05</v>
      </c>
      <c r="H320" s="129">
        <f t="shared" si="180"/>
        <v>0</v>
      </c>
      <c r="I320" s="129">
        <f t="shared" si="181"/>
        <v>0</v>
      </c>
      <c r="J320" s="135">
        <v>15</v>
      </c>
      <c r="K320" s="136"/>
      <c r="L320" s="152">
        <v>0.05</v>
      </c>
      <c r="M320" s="129">
        <f t="shared" si="182"/>
        <v>0</v>
      </c>
      <c r="N320" s="129">
        <f t="shared" si="183"/>
        <v>0</v>
      </c>
      <c r="O320" s="135">
        <v>15</v>
      </c>
      <c r="P320" s="96"/>
      <c r="Q320" s="50">
        <v>0.05</v>
      </c>
      <c r="R320" s="88">
        <f t="shared" si="184"/>
        <v>0</v>
      </c>
      <c r="S320" s="88">
        <f t="shared" si="185"/>
        <v>0</v>
      </c>
    </row>
    <row r="321" spans="1:19" s="14" customFormat="1" ht="35.1" customHeight="1">
      <c r="A321" s="213"/>
      <c r="B321" s="213"/>
      <c r="C321" s="42" t="s">
        <v>83</v>
      </c>
      <c r="D321" s="13" t="s">
        <v>22</v>
      </c>
      <c r="E321" s="135">
        <v>1000</v>
      </c>
      <c r="F321" s="136"/>
      <c r="G321" s="152">
        <v>0.05</v>
      </c>
      <c r="H321" s="129">
        <f t="shared" si="180"/>
        <v>0</v>
      </c>
      <c r="I321" s="129">
        <f t="shared" si="181"/>
        <v>0</v>
      </c>
      <c r="J321" s="135">
        <v>1000</v>
      </c>
      <c r="K321" s="136"/>
      <c r="L321" s="152">
        <v>0.05</v>
      </c>
      <c r="M321" s="129">
        <f t="shared" si="182"/>
        <v>0</v>
      </c>
      <c r="N321" s="129">
        <f t="shared" si="183"/>
        <v>0</v>
      </c>
      <c r="O321" s="135">
        <v>1000</v>
      </c>
      <c r="P321" s="96"/>
      <c r="Q321" s="50">
        <v>0.05</v>
      </c>
      <c r="R321" s="88">
        <f t="shared" si="184"/>
        <v>0</v>
      </c>
      <c r="S321" s="88">
        <f t="shared" si="185"/>
        <v>0</v>
      </c>
    </row>
    <row r="322" spans="1:19" s="14" customFormat="1" ht="35.1" customHeight="1">
      <c r="A322" s="213"/>
      <c r="B322" s="213"/>
      <c r="C322" s="42" t="s">
        <v>242</v>
      </c>
      <c r="D322" s="13" t="s">
        <v>94</v>
      </c>
      <c r="E322" s="135">
        <v>5</v>
      </c>
      <c r="F322" s="136"/>
      <c r="G322" s="152">
        <v>0.05</v>
      </c>
      <c r="H322" s="129">
        <f t="shared" si="180"/>
        <v>0</v>
      </c>
      <c r="I322" s="129">
        <f t="shared" si="181"/>
        <v>0</v>
      </c>
      <c r="J322" s="135">
        <v>5</v>
      </c>
      <c r="K322" s="136"/>
      <c r="L322" s="152">
        <v>0.05</v>
      </c>
      <c r="M322" s="129">
        <f t="shared" si="182"/>
        <v>0</v>
      </c>
      <c r="N322" s="129">
        <f t="shared" si="183"/>
        <v>0</v>
      </c>
      <c r="O322" s="135">
        <v>5</v>
      </c>
      <c r="P322" s="96"/>
      <c r="Q322" s="50">
        <v>0.05</v>
      </c>
      <c r="R322" s="88">
        <f t="shared" si="184"/>
        <v>0</v>
      </c>
      <c r="S322" s="88">
        <f t="shared" si="185"/>
        <v>0</v>
      </c>
    </row>
    <row r="323" spans="1:19" s="14" customFormat="1" ht="35.1" customHeight="1">
      <c r="A323" s="213"/>
      <c r="B323" s="213"/>
      <c r="C323" s="42" t="s">
        <v>243</v>
      </c>
      <c r="D323" s="13" t="s">
        <v>22</v>
      </c>
      <c r="E323" s="135">
        <v>1000</v>
      </c>
      <c r="F323" s="136"/>
      <c r="G323" s="152">
        <v>0.05</v>
      </c>
      <c r="H323" s="129">
        <f t="shared" si="180"/>
        <v>0</v>
      </c>
      <c r="I323" s="129">
        <f t="shared" si="181"/>
        <v>0</v>
      </c>
      <c r="J323" s="135">
        <v>1000</v>
      </c>
      <c r="K323" s="136"/>
      <c r="L323" s="152">
        <v>0.05</v>
      </c>
      <c r="M323" s="129">
        <f t="shared" si="182"/>
        <v>0</v>
      </c>
      <c r="N323" s="129">
        <f t="shared" si="183"/>
        <v>0</v>
      </c>
      <c r="O323" s="135">
        <v>1000</v>
      </c>
      <c r="P323" s="96"/>
      <c r="Q323" s="50">
        <v>0.05</v>
      </c>
      <c r="R323" s="88">
        <f t="shared" si="184"/>
        <v>0</v>
      </c>
      <c r="S323" s="88">
        <f t="shared" si="185"/>
        <v>0</v>
      </c>
    </row>
    <row r="324" spans="1:19" s="14" customFormat="1" ht="35.1" customHeight="1">
      <c r="A324" s="213"/>
      <c r="B324" s="213"/>
      <c r="C324" s="42" t="s">
        <v>84</v>
      </c>
      <c r="D324" s="13" t="s">
        <v>94</v>
      </c>
      <c r="E324" s="135">
        <v>5</v>
      </c>
      <c r="F324" s="136"/>
      <c r="G324" s="152">
        <v>0.05</v>
      </c>
      <c r="H324" s="129">
        <f t="shared" si="180"/>
        <v>0</v>
      </c>
      <c r="I324" s="129">
        <f t="shared" si="181"/>
        <v>0</v>
      </c>
      <c r="J324" s="135">
        <v>5</v>
      </c>
      <c r="K324" s="136"/>
      <c r="L324" s="152">
        <v>0.05</v>
      </c>
      <c r="M324" s="129">
        <f t="shared" si="182"/>
        <v>0</v>
      </c>
      <c r="N324" s="129">
        <f t="shared" si="183"/>
        <v>0</v>
      </c>
      <c r="O324" s="135">
        <v>5</v>
      </c>
      <c r="P324" s="96"/>
      <c r="Q324" s="50">
        <v>0.05</v>
      </c>
      <c r="R324" s="88">
        <f t="shared" si="184"/>
        <v>0</v>
      </c>
      <c r="S324" s="88">
        <f t="shared" si="185"/>
        <v>0</v>
      </c>
    </row>
    <row r="325" spans="1:19" s="14" customFormat="1" ht="35.1" customHeight="1">
      <c r="A325" s="213"/>
      <c r="B325" s="213"/>
      <c r="C325" s="42" t="s">
        <v>85</v>
      </c>
      <c r="D325" s="13" t="s">
        <v>22</v>
      </c>
      <c r="E325" s="135">
        <v>1000</v>
      </c>
      <c r="F325" s="136"/>
      <c r="G325" s="152">
        <v>0.05</v>
      </c>
      <c r="H325" s="129">
        <f t="shared" si="180"/>
        <v>0</v>
      </c>
      <c r="I325" s="129">
        <f t="shared" si="181"/>
        <v>0</v>
      </c>
      <c r="J325" s="135">
        <v>1000</v>
      </c>
      <c r="K325" s="136"/>
      <c r="L325" s="152">
        <v>0.05</v>
      </c>
      <c r="M325" s="129">
        <f t="shared" si="182"/>
        <v>0</v>
      </c>
      <c r="N325" s="129">
        <f t="shared" si="183"/>
        <v>0</v>
      </c>
      <c r="O325" s="135">
        <v>1000</v>
      </c>
      <c r="P325" s="96"/>
      <c r="Q325" s="50">
        <v>0.05</v>
      </c>
      <c r="R325" s="88">
        <f t="shared" si="184"/>
        <v>0</v>
      </c>
      <c r="S325" s="88">
        <f t="shared" si="185"/>
        <v>0</v>
      </c>
    </row>
    <row r="326" spans="1:19" s="14" customFormat="1" ht="35.1" customHeight="1">
      <c r="A326" s="213"/>
      <c r="B326" s="213"/>
      <c r="C326" s="42" t="s">
        <v>86</v>
      </c>
      <c r="D326" s="13" t="s">
        <v>94</v>
      </c>
      <c r="E326" s="135">
        <v>15</v>
      </c>
      <c r="F326" s="136"/>
      <c r="G326" s="152">
        <v>0.05</v>
      </c>
      <c r="H326" s="129">
        <f t="shared" si="180"/>
        <v>0</v>
      </c>
      <c r="I326" s="129">
        <f t="shared" si="181"/>
        <v>0</v>
      </c>
      <c r="J326" s="135">
        <v>15</v>
      </c>
      <c r="K326" s="136"/>
      <c r="L326" s="152">
        <v>0.05</v>
      </c>
      <c r="M326" s="129">
        <f t="shared" si="182"/>
        <v>0</v>
      </c>
      <c r="N326" s="129">
        <f t="shared" si="183"/>
        <v>0</v>
      </c>
      <c r="O326" s="135">
        <v>15</v>
      </c>
      <c r="P326" s="96"/>
      <c r="Q326" s="50">
        <v>0.05</v>
      </c>
      <c r="R326" s="88">
        <f t="shared" si="184"/>
        <v>0</v>
      </c>
      <c r="S326" s="88">
        <f t="shared" si="185"/>
        <v>0</v>
      </c>
    </row>
    <row r="327" spans="1:19" s="14" customFormat="1" ht="35.1" customHeight="1">
      <c r="A327" s="213"/>
      <c r="B327" s="213"/>
      <c r="C327" s="42" t="s">
        <v>87</v>
      </c>
      <c r="D327" s="13" t="s">
        <v>22</v>
      </c>
      <c r="E327" s="135">
        <v>1000</v>
      </c>
      <c r="F327" s="136"/>
      <c r="G327" s="152">
        <v>0.05</v>
      </c>
      <c r="H327" s="129">
        <f t="shared" si="180"/>
        <v>0</v>
      </c>
      <c r="I327" s="129">
        <f t="shared" si="181"/>
        <v>0</v>
      </c>
      <c r="J327" s="135">
        <v>1000</v>
      </c>
      <c r="K327" s="136"/>
      <c r="L327" s="152">
        <v>0.05</v>
      </c>
      <c r="M327" s="129">
        <f t="shared" si="182"/>
        <v>0</v>
      </c>
      <c r="N327" s="129">
        <f t="shared" si="183"/>
        <v>0</v>
      </c>
      <c r="O327" s="135">
        <v>1000</v>
      </c>
      <c r="P327" s="96"/>
      <c r="Q327" s="50">
        <v>0.05</v>
      </c>
      <c r="R327" s="88">
        <f t="shared" si="184"/>
        <v>0</v>
      </c>
      <c r="S327" s="88">
        <f t="shared" si="185"/>
        <v>0</v>
      </c>
    </row>
    <row r="328" spans="1:19" s="14" customFormat="1" ht="35.1" customHeight="1">
      <c r="A328" s="213"/>
      <c r="B328" s="213"/>
      <c r="C328" s="42" t="s">
        <v>88</v>
      </c>
      <c r="D328" s="13" t="s">
        <v>94</v>
      </c>
      <c r="E328" s="135">
        <v>5</v>
      </c>
      <c r="F328" s="136"/>
      <c r="G328" s="152">
        <v>0.05</v>
      </c>
      <c r="H328" s="129">
        <f t="shared" si="180"/>
        <v>0</v>
      </c>
      <c r="I328" s="129">
        <f t="shared" si="181"/>
        <v>0</v>
      </c>
      <c r="J328" s="135">
        <v>5</v>
      </c>
      <c r="K328" s="136"/>
      <c r="L328" s="152">
        <v>0.05</v>
      </c>
      <c r="M328" s="129">
        <f t="shared" si="182"/>
        <v>0</v>
      </c>
      <c r="N328" s="129">
        <f t="shared" si="183"/>
        <v>0</v>
      </c>
      <c r="O328" s="135">
        <v>5</v>
      </c>
      <c r="P328" s="96"/>
      <c r="Q328" s="50">
        <v>0.05</v>
      </c>
      <c r="R328" s="88">
        <f t="shared" si="184"/>
        <v>0</v>
      </c>
      <c r="S328" s="88">
        <f t="shared" si="185"/>
        <v>0</v>
      </c>
    </row>
    <row r="329" spans="1:19" s="14" customFormat="1" ht="35.1" customHeight="1">
      <c r="A329" s="213"/>
      <c r="B329" s="213"/>
      <c r="C329" s="42" t="s">
        <v>89</v>
      </c>
      <c r="D329" s="13" t="s">
        <v>22</v>
      </c>
      <c r="E329" s="135">
        <v>500</v>
      </c>
      <c r="F329" s="136"/>
      <c r="G329" s="152">
        <v>0.05</v>
      </c>
      <c r="H329" s="129">
        <f t="shared" si="180"/>
        <v>0</v>
      </c>
      <c r="I329" s="129">
        <f t="shared" si="181"/>
        <v>0</v>
      </c>
      <c r="J329" s="135">
        <v>500</v>
      </c>
      <c r="K329" s="136"/>
      <c r="L329" s="152">
        <v>0.05</v>
      </c>
      <c r="M329" s="129">
        <f t="shared" si="182"/>
        <v>0</v>
      </c>
      <c r="N329" s="129">
        <f t="shared" si="183"/>
        <v>0</v>
      </c>
      <c r="O329" s="135">
        <v>500</v>
      </c>
      <c r="P329" s="96"/>
      <c r="Q329" s="50">
        <v>0.05</v>
      </c>
      <c r="R329" s="88">
        <f t="shared" si="184"/>
        <v>0</v>
      </c>
      <c r="S329" s="88">
        <f t="shared" si="185"/>
        <v>0</v>
      </c>
    </row>
    <row r="330" spans="1:19" s="14" customFormat="1" ht="35.1" customHeight="1">
      <c r="A330" s="213"/>
      <c r="B330" s="213"/>
      <c r="C330" s="42" t="s">
        <v>90</v>
      </c>
      <c r="D330" s="13" t="s">
        <v>94</v>
      </c>
      <c r="E330" s="135">
        <v>5</v>
      </c>
      <c r="F330" s="136"/>
      <c r="G330" s="152">
        <v>0.05</v>
      </c>
      <c r="H330" s="129">
        <f t="shared" si="180"/>
        <v>0</v>
      </c>
      <c r="I330" s="129">
        <f t="shared" si="181"/>
        <v>0</v>
      </c>
      <c r="J330" s="135">
        <v>5</v>
      </c>
      <c r="K330" s="136"/>
      <c r="L330" s="152">
        <v>0.05</v>
      </c>
      <c r="M330" s="129">
        <f t="shared" si="182"/>
        <v>0</v>
      </c>
      <c r="N330" s="129">
        <f t="shared" si="183"/>
        <v>0</v>
      </c>
      <c r="O330" s="135">
        <v>5</v>
      </c>
      <c r="P330" s="96"/>
      <c r="Q330" s="50">
        <v>0.05</v>
      </c>
      <c r="R330" s="88">
        <f t="shared" si="184"/>
        <v>0</v>
      </c>
      <c r="S330" s="88">
        <f t="shared" si="185"/>
        <v>0</v>
      </c>
    </row>
    <row r="331" spans="1:19" s="14" customFormat="1" ht="35.1" customHeight="1">
      <c r="A331" s="213"/>
      <c r="B331" s="213"/>
      <c r="C331" s="42" t="s">
        <v>91</v>
      </c>
      <c r="D331" s="13" t="s">
        <v>22</v>
      </c>
      <c r="E331" s="135">
        <v>500</v>
      </c>
      <c r="F331" s="136"/>
      <c r="G331" s="152">
        <v>0.05</v>
      </c>
      <c r="H331" s="129">
        <f t="shared" si="180"/>
        <v>0</v>
      </c>
      <c r="I331" s="129">
        <f t="shared" si="181"/>
        <v>0</v>
      </c>
      <c r="J331" s="135">
        <v>500</v>
      </c>
      <c r="K331" s="136"/>
      <c r="L331" s="152">
        <v>0.05</v>
      </c>
      <c r="M331" s="129">
        <f t="shared" si="182"/>
        <v>0</v>
      </c>
      <c r="N331" s="129">
        <f t="shared" si="183"/>
        <v>0</v>
      </c>
      <c r="O331" s="135">
        <v>500</v>
      </c>
      <c r="P331" s="96"/>
      <c r="Q331" s="50">
        <v>0.05</v>
      </c>
      <c r="R331" s="88">
        <f t="shared" si="184"/>
        <v>0</v>
      </c>
      <c r="S331" s="88">
        <f t="shared" si="185"/>
        <v>0</v>
      </c>
    </row>
    <row r="332" spans="1:19" s="14" customFormat="1" ht="35.1" customHeight="1">
      <c r="A332" s="213"/>
      <c r="B332" s="213"/>
      <c r="C332" s="42" t="s">
        <v>92</v>
      </c>
      <c r="D332" s="13" t="s">
        <v>94</v>
      </c>
      <c r="E332" s="135">
        <v>5</v>
      </c>
      <c r="F332" s="136"/>
      <c r="G332" s="152">
        <v>0.05</v>
      </c>
      <c r="H332" s="129">
        <f t="shared" si="180"/>
        <v>0</v>
      </c>
      <c r="I332" s="129">
        <f t="shared" si="181"/>
        <v>0</v>
      </c>
      <c r="J332" s="135">
        <v>5</v>
      </c>
      <c r="K332" s="136"/>
      <c r="L332" s="152">
        <v>0.05</v>
      </c>
      <c r="M332" s="129">
        <f t="shared" si="182"/>
        <v>0</v>
      </c>
      <c r="N332" s="129">
        <f t="shared" si="183"/>
        <v>0</v>
      </c>
      <c r="O332" s="135">
        <v>5</v>
      </c>
      <c r="P332" s="96"/>
      <c r="Q332" s="50">
        <v>0.05</v>
      </c>
      <c r="R332" s="88">
        <f t="shared" si="184"/>
        <v>0</v>
      </c>
      <c r="S332" s="88">
        <f t="shared" si="185"/>
        <v>0</v>
      </c>
    </row>
    <row r="333" spans="1:19" s="14" customFormat="1" ht="35.1" customHeight="1">
      <c r="A333" s="213"/>
      <c r="B333" s="213"/>
      <c r="C333" s="42" t="s">
        <v>93</v>
      </c>
      <c r="D333" s="13" t="s">
        <v>22</v>
      </c>
      <c r="E333" s="135">
        <v>500</v>
      </c>
      <c r="F333" s="136"/>
      <c r="G333" s="152">
        <v>0.05</v>
      </c>
      <c r="H333" s="129">
        <f t="shared" si="180"/>
        <v>0</v>
      </c>
      <c r="I333" s="129">
        <f t="shared" si="181"/>
        <v>0</v>
      </c>
      <c r="J333" s="135">
        <v>500</v>
      </c>
      <c r="K333" s="136"/>
      <c r="L333" s="152">
        <v>0.05</v>
      </c>
      <c r="M333" s="129">
        <f t="shared" si="182"/>
        <v>0</v>
      </c>
      <c r="N333" s="129">
        <f t="shared" si="183"/>
        <v>0</v>
      </c>
      <c r="O333" s="135">
        <v>500</v>
      </c>
      <c r="P333" s="96"/>
      <c r="Q333" s="50">
        <v>0.05</v>
      </c>
      <c r="R333" s="88">
        <f t="shared" si="184"/>
        <v>0</v>
      </c>
      <c r="S333" s="88">
        <f t="shared" si="185"/>
        <v>0</v>
      </c>
    </row>
    <row r="334" spans="1:19" s="14" customFormat="1" ht="35.1" customHeight="1">
      <c r="A334" s="213"/>
      <c r="B334" s="213"/>
      <c r="C334" s="42" t="s">
        <v>95</v>
      </c>
      <c r="D334" s="13" t="s">
        <v>8</v>
      </c>
      <c r="E334" s="135">
        <v>10</v>
      </c>
      <c r="F334" s="136"/>
      <c r="G334" s="152">
        <v>0.05</v>
      </c>
      <c r="H334" s="129">
        <f t="shared" si="180"/>
        <v>0</v>
      </c>
      <c r="I334" s="129">
        <f t="shared" si="181"/>
        <v>0</v>
      </c>
      <c r="J334" s="135">
        <v>10</v>
      </c>
      <c r="K334" s="136"/>
      <c r="L334" s="152">
        <v>0.05</v>
      </c>
      <c r="M334" s="129">
        <f t="shared" si="182"/>
        <v>0</v>
      </c>
      <c r="N334" s="129">
        <f t="shared" si="183"/>
        <v>0</v>
      </c>
      <c r="O334" s="135">
        <v>10</v>
      </c>
      <c r="P334" s="96"/>
      <c r="Q334" s="50">
        <v>0.05</v>
      </c>
      <c r="R334" s="88">
        <f t="shared" si="184"/>
        <v>0</v>
      </c>
      <c r="S334" s="88">
        <f t="shared" si="185"/>
        <v>0</v>
      </c>
    </row>
    <row r="335" spans="1:19" s="14" customFormat="1" ht="35.1" customHeight="1">
      <c r="A335" s="213"/>
      <c r="B335" s="213"/>
      <c r="C335" s="42" t="s">
        <v>96</v>
      </c>
      <c r="D335" s="13" t="s">
        <v>22</v>
      </c>
      <c r="E335" s="135">
        <v>2000</v>
      </c>
      <c r="F335" s="136"/>
      <c r="G335" s="152">
        <v>0.05</v>
      </c>
      <c r="H335" s="129">
        <f t="shared" si="180"/>
        <v>0</v>
      </c>
      <c r="I335" s="129">
        <f t="shared" si="181"/>
        <v>0</v>
      </c>
      <c r="J335" s="135">
        <v>2000</v>
      </c>
      <c r="K335" s="136"/>
      <c r="L335" s="152">
        <v>0.05</v>
      </c>
      <c r="M335" s="129">
        <f t="shared" si="182"/>
        <v>0</v>
      </c>
      <c r="N335" s="129">
        <f t="shared" si="183"/>
        <v>0</v>
      </c>
      <c r="O335" s="135">
        <v>2000</v>
      </c>
      <c r="P335" s="96"/>
      <c r="Q335" s="50">
        <v>0.05</v>
      </c>
      <c r="R335" s="88">
        <f t="shared" si="184"/>
        <v>0</v>
      </c>
      <c r="S335" s="88">
        <f t="shared" si="185"/>
        <v>0</v>
      </c>
    </row>
    <row r="336" spans="1:19" ht="30" customHeight="1">
      <c r="A336" s="213"/>
      <c r="B336" s="213"/>
      <c r="C336" s="30" t="s">
        <v>51</v>
      </c>
      <c r="D336" s="25"/>
      <c r="E336" s="94"/>
      <c r="F336" s="144"/>
      <c r="G336" s="151"/>
      <c r="H336" s="133"/>
      <c r="I336" s="133"/>
      <c r="J336" s="94"/>
      <c r="K336" s="144"/>
      <c r="L336" s="151"/>
      <c r="M336" s="133"/>
      <c r="N336" s="133"/>
      <c r="O336" s="94"/>
      <c r="P336" s="83"/>
      <c r="Q336" s="21"/>
      <c r="R336" s="90"/>
      <c r="S336" s="90"/>
    </row>
    <row r="337" spans="1:19" ht="30" customHeight="1">
      <c r="A337" s="213"/>
      <c r="B337" s="213"/>
      <c r="C337" s="42" t="s">
        <v>25</v>
      </c>
      <c r="D337" s="32" t="s">
        <v>26</v>
      </c>
      <c r="E337" s="94">
        <v>300</v>
      </c>
      <c r="F337" s="130"/>
      <c r="G337" s="152">
        <v>0.18</v>
      </c>
      <c r="H337" s="129">
        <f t="shared" ref="H337:H361" si="186">F337*(100%+G337)</f>
        <v>0</v>
      </c>
      <c r="I337" s="129">
        <f t="shared" ref="I337:I361" si="187">E337*H337</f>
        <v>0</v>
      </c>
      <c r="J337" s="94">
        <v>300</v>
      </c>
      <c r="K337" s="130"/>
      <c r="L337" s="152">
        <v>0.18</v>
      </c>
      <c r="M337" s="129">
        <f t="shared" ref="M337:M361" si="188">K337*(100%+L337)</f>
        <v>0</v>
      </c>
      <c r="N337" s="129">
        <f t="shared" ref="N337:N361" si="189">J337*M337</f>
        <v>0</v>
      </c>
      <c r="O337" s="94">
        <v>300</v>
      </c>
      <c r="P337" s="95"/>
      <c r="Q337" s="50">
        <v>0.18</v>
      </c>
      <c r="R337" s="88">
        <f t="shared" ref="R337:R361" si="190">P337*(100%+Q337)</f>
        <v>0</v>
      </c>
      <c r="S337" s="88">
        <f t="shared" ref="S337:S361" si="191">O337*R337</f>
        <v>0</v>
      </c>
    </row>
    <row r="338" spans="1:19" ht="30" customHeight="1">
      <c r="A338" s="213"/>
      <c r="B338" s="213"/>
      <c r="C338" s="42" t="s">
        <v>27</v>
      </c>
      <c r="D338" s="32" t="s">
        <v>26</v>
      </c>
      <c r="E338" s="94">
        <v>300</v>
      </c>
      <c r="F338" s="130"/>
      <c r="G338" s="152">
        <v>0.18</v>
      </c>
      <c r="H338" s="129">
        <f t="shared" si="186"/>
        <v>0</v>
      </c>
      <c r="I338" s="129">
        <f t="shared" si="187"/>
        <v>0</v>
      </c>
      <c r="J338" s="94">
        <v>300</v>
      </c>
      <c r="K338" s="130"/>
      <c r="L338" s="152">
        <v>0.18</v>
      </c>
      <c r="M338" s="129">
        <f t="shared" si="188"/>
        <v>0</v>
      </c>
      <c r="N338" s="129">
        <f t="shared" si="189"/>
        <v>0</v>
      </c>
      <c r="O338" s="94">
        <v>300</v>
      </c>
      <c r="P338" s="95"/>
      <c r="Q338" s="50">
        <v>0.18</v>
      </c>
      <c r="R338" s="88">
        <f t="shared" si="190"/>
        <v>0</v>
      </c>
      <c r="S338" s="88">
        <f t="shared" si="191"/>
        <v>0</v>
      </c>
    </row>
    <row r="339" spans="1:19" ht="30" customHeight="1">
      <c r="A339" s="213"/>
      <c r="B339" s="213"/>
      <c r="C339" s="42" t="s">
        <v>28</v>
      </c>
      <c r="D339" s="32" t="s">
        <v>26</v>
      </c>
      <c r="E339" s="94">
        <v>300</v>
      </c>
      <c r="F339" s="130"/>
      <c r="G339" s="152">
        <v>0.18</v>
      </c>
      <c r="H339" s="129">
        <f t="shared" si="186"/>
        <v>0</v>
      </c>
      <c r="I339" s="129">
        <f t="shared" si="187"/>
        <v>0</v>
      </c>
      <c r="J339" s="94">
        <v>300</v>
      </c>
      <c r="K339" s="130"/>
      <c r="L339" s="152">
        <v>0.18</v>
      </c>
      <c r="M339" s="129">
        <f t="shared" si="188"/>
        <v>0</v>
      </c>
      <c r="N339" s="129">
        <f t="shared" si="189"/>
        <v>0</v>
      </c>
      <c r="O339" s="94">
        <v>300</v>
      </c>
      <c r="P339" s="95"/>
      <c r="Q339" s="50">
        <v>0.18</v>
      </c>
      <c r="R339" s="88">
        <f t="shared" si="190"/>
        <v>0</v>
      </c>
      <c r="S339" s="88">
        <f t="shared" si="191"/>
        <v>0</v>
      </c>
    </row>
    <row r="340" spans="1:19" ht="30" customHeight="1">
      <c r="A340" s="213"/>
      <c r="B340" s="213"/>
      <c r="C340" s="42" t="s">
        <v>25</v>
      </c>
      <c r="D340" s="32" t="s">
        <v>42</v>
      </c>
      <c r="E340" s="94">
        <v>5</v>
      </c>
      <c r="F340" s="130"/>
      <c r="G340" s="152">
        <v>0.18</v>
      </c>
      <c r="H340" s="129">
        <f t="shared" si="186"/>
        <v>0</v>
      </c>
      <c r="I340" s="129">
        <f t="shared" si="187"/>
        <v>0</v>
      </c>
      <c r="J340" s="94">
        <v>1</v>
      </c>
      <c r="K340" s="130"/>
      <c r="L340" s="152">
        <v>0.18</v>
      </c>
      <c r="M340" s="129">
        <f t="shared" si="188"/>
        <v>0</v>
      </c>
      <c r="N340" s="129">
        <f t="shared" si="189"/>
        <v>0</v>
      </c>
      <c r="O340" s="94">
        <v>2</v>
      </c>
      <c r="P340" s="95"/>
      <c r="Q340" s="50">
        <v>0.18</v>
      </c>
      <c r="R340" s="88">
        <f t="shared" si="190"/>
        <v>0</v>
      </c>
      <c r="S340" s="88">
        <f t="shared" si="191"/>
        <v>0</v>
      </c>
    </row>
    <row r="341" spans="1:19" ht="30" customHeight="1">
      <c r="A341" s="213"/>
      <c r="B341" s="213"/>
      <c r="C341" s="42" t="s">
        <v>27</v>
      </c>
      <c r="D341" s="32" t="s">
        <v>42</v>
      </c>
      <c r="E341" s="94">
        <v>10</v>
      </c>
      <c r="F341" s="130"/>
      <c r="G341" s="152">
        <v>0.18</v>
      </c>
      <c r="H341" s="129">
        <f t="shared" si="186"/>
        <v>0</v>
      </c>
      <c r="I341" s="129">
        <f t="shared" si="187"/>
        <v>0</v>
      </c>
      <c r="J341" s="94">
        <v>1</v>
      </c>
      <c r="K341" s="130"/>
      <c r="L341" s="152">
        <v>0.18</v>
      </c>
      <c r="M341" s="129">
        <f t="shared" si="188"/>
        <v>0</v>
      </c>
      <c r="N341" s="129">
        <f t="shared" si="189"/>
        <v>0</v>
      </c>
      <c r="O341" s="94">
        <v>10</v>
      </c>
      <c r="P341" s="95"/>
      <c r="Q341" s="50">
        <v>0.18</v>
      </c>
      <c r="R341" s="88">
        <f t="shared" si="190"/>
        <v>0</v>
      </c>
      <c r="S341" s="88">
        <f t="shared" si="191"/>
        <v>0</v>
      </c>
    </row>
    <row r="342" spans="1:19" ht="30" customHeight="1">
      <c r="A342" s="213"/>
      <c r="B342" s="213"/>
      <c r="C342" s="42" t="s">
        <v>28</v>
      </c>
      <c r="D342" s="32" t="s">
        <v>42</v>
      </c>
      <c r="E342" s="94">
        <v>10</v>
      </c>
      <c r="F342" s="130"/>
      <c r="G342" s="152">
        <v>0.18</v>
      </c>
      <c r="H342" s="129">
        <f t="shared" si="186"/>
        <v>0</v>
      </c>
      <c r="I342" s="129">
        <f t="shared" si="187"/>
        <v>0</v>
      </c>
      <c r="J342" s="94">
        <v>1</v>
      </c>
      <c r="K342" s="130"/>
      <c r="L342" s="152">
        <v>0.18</v>
      </c>
      <c r="M342" s="129">
        <f t="shared" si="188"/>
        <v>0</v>
      </c>
      <c r="N342" s="129">
        <f t="shared" si="189"/>
        <v>0</v>
      </c>
      <c r="O342" s="94">
        <v>10</v>
      </c>
      <c r="P342" s="95"/>
      <c r="Q342" s="50">
        <v>0.18</v>
      </c>
      <c r="R342" s="88">
        <f t="shared" si="190"/>
        <v>0</v>
      </c>
      <c r="S342" s="88">
        <f t="shared" si="191"/>
        <v>0</v>
      </c>
    </row>
    <row r="343" spans="1:19" ht="30" customHeight="1">
      <c r="A343" s="213"/>
      <c r="B343" s="213"/>
      <c r="C343" s="43" t="s">
        <v>101</v>
      </c>
      <c r="D343" s="32" t="s">
        <v>8</v>
      </c>
      <c r="E343" s="94">
        <v>5</v>
      </c>
      <c r="F343" s="130"/>
      <c r="G343" s="152">
        <v>0.18</v>
      </c>
      <c r="H343" s="129">
        <f t="shared" si="186"/>
        <v>0</v>
      </c>
      <c r="I343" s="129">
        <f t="shared" si="187"/>
        <v>0</v>
      </c>
      <c r="J343" s="94">
        <v>1</v>
      </c>
      <c r="K343" s="130"/>
      <c r="L343" s="152">
        <v>0.18</v>
      </c>
      <c r="M343" s="129">
        <f t="shared" si="188"/>
        <v>0</v>
      </c>
      <c r="N343" s="129">
        <f t="shared" si="189"/>
        <v>0</v>
      </c>
      <c r="O343" s="94">
        <v>5</v>
      </c>
      <c r="P343" s="95"/>
      <c r="Q343" s="50">
        <v>0.18</v>
      </c>
      <c r="R343" s="88">
        <f t="shared" si="190"/>
        <v>0</v>
      </c>
      <c r="S343" s="88">
        <f t="shared" si="191"/>
        <v>0</v>
      </c>
    </row>
    <row r="344" spans="1:19" ht="30" customHeight="1">
      <c r="A344" s="213"/>
      <c r="B344" s="213"/>
      <c r="C344" s="43" t="s">
        <v>102</v>
      </c>
      <c r="D344" s="32" t="s">
        <v>8</v>
      </c>
      <c r="E344" s="94">
        <v>5</v>
      </c>
      <c r="F344" s="130"/>
      <c r="G344" s="152">
        <v>0.18</v>
      </c>
      <c r="H344" s="129">
        <f t="shared" si="186"/>
        <v>0</v>
      </c>
      <c r="I344" s="129">
        <f t="shared" si="187"/>
        <v>0</v>
      </c>
      <c r="J344" s="94">
        <v>1</v>
      </c>
      <c r="K344" s="130"/>
      <c r="L344" s="152">
        <v>0.18</v>
      </c>
      <c r="M344" s="129">
        <f t="shared" si="188"/>
        <v>0</v>
      </c>
      <c r="N344" s="129">
        <f t="shared" si="189"/>
        <v>0</v>
      </c>
      <c r="O344" s="94">
        <v>5</v>
      </c>
      <c r="P344" s="95"/>
      <c r="Q344" s="50">
        <v>0.18</v>
      </c>
      <c r="R344" s="88">
        <f t="shared" si="190"/>
        <v>0</v>
      </c>
      <c r="S344" s="88">
        <f t="shared" si="191"/>
        <v>0</v>
      </c>
    </row>
    <row r="345" spans="1:19" ht="30" customHeight="1">
      <c r="A345" s="213"/>
      <c r="B345" s="213"/>
      <c r="C345" s="43" t="s">
        <v>97</v>
      </c>
      <c r="D345" s="32" t="s">
        <v>8</v>
      </c>
      <c r="E345" s="94">
        <v>5</v>
      </c>
      <c r="F345" s="130"/>
      <c r="G345" s="152">
        <v>0.18</v>
      </c>
      <c r="H345" s="129">
        <f t="shared" si="186"/>
        <v>0</v>
      </c>
      <c r="I345" s="129">
        <f t="shared" si="187"/>
        <v>0</v>
      </c>
      <c r="J345" s="94">
        <v>1</v>
      </c>
      <c r="K345" s="130"/>
      <c r="L345" s="152">
        <v>0.18</v>
      </c>
      <c r="M345" s="129">
        <f t="shared" si="188"/>
        <v>0</v>
      </c>
      <c r="N345" s="129">
        <f t="shared" si="189"/>
        <v>0</v>
      </c>
      <c r="O345" s="94">
        <v>5</v>
      </c>
      <c r="P345" s="95"/>
      <c r="Q345" s="50">
        <v>0.18</v>
      </c>
      <c r="R345" s="88">
        <f t="shared" si="190"/>
        <v>0</v>
      </c>
      <c r="S345" s="88">
        <f t="shared" si="191"/>
        <v>0</v>
      </c>
    </row>
    <row r="346" spans="1:19" ht="30" customHeight="1">
      <c r="A346" s="213"/>
      <c r="B346" s="213"/>
      <c r="C346" s="43" t="s">
        <v>98</v>
      </c>
      <c r="D346" s="32" t="s">
        <v>8</v>
      </c>
      <c r="E346" s="94">
        <v>5</v>
      </c>
      <c r="F346" s="144"/>
      <c r="G346" s="152">
        <v>0.18</v>
      </c>
      <c r="H346" s="129">
        <f t="shared" si="186"/>
        <v>0</v>
      </c>
      <c r="I346" s="129">
        <f t="shared" si="187"/>
        <v>0</v>
      </c>
      <c r="J346" s="94">
        <v>1</v>
      </c>
      <c r="K346" s="144"/>
      <c r="L346" s="152">
        <v>0.18</v>
      </c>
      <c r="M346" s="129">
        <f t="shared" si="188"/>
        <v>0</v>
      </c>
      <c r="N346" s="129">
        <f t="shared" si="189"/>
        <v>0</v>
      </c>
      <c r="O346" s="94">
        <v>5</v>
      </c>
      <c r="P346" s="83"/>
      <c r="Q346" s="50">
        <v>0.18</v>
      </c>
      <c r="R346" s="88">
        <f t="shared" si="190"/>
        <v>0</v>
      </c>
      <c r="S346" s="88">
        <f t="shared" si="191"/>
        <v>0</v>
      </c>
    </row>
    <row r="347" spans="1:19" ht="30" customHeight="1">
      <c r="A347" s="213"/>
      <c r="B347" s="213"/>
      <c r="C347" s="43" t="s">
        <v>99</v>
      </c>
      <c r="D347" s="32" t="s">
        <v>8</v>
      </c>
      <c r="E347" s="94">
        <v>5</v>
      </c>
      <c r="F347" s="144"/>
      <c r="G347" s="152">
        <v>0.18</v>
      </c>
      <c r="H347" s="129">
        <f t="shared" si="186"/>
        <v>0</v>
      </c>
      <c r="I347" s="129">
        <f t="shared" si="187"/>
        <v>0</v>
      </c>
      <c r="J347" s="94">
        <v>1</v>
      </c>
      <c r="K347" s="144"/>
      <c r="L347" s="152">
        <v>0.18</v>
      </c>
      <c r="M347" s="129">
        <f t="shared" si="188"/>
        <v>0</v>
      </c>
      <c r="N347" s="129">
        <f t="shared" si="189"/>
        <v>0</v>
      </c>
      <c r="O347" s="94">
        <v>5</v>
      </c>
      <c r="P347" s="83"/>
      <c r="Q347" s="50">
        <v>0.18</v>
      </c>
      <c r="R347" s="88">
        <f t="shared" si="190"/>
        <v>0</v>
      </c>
      <c r="S347" s="88">
        <f t="shared" si="191"/>
        <v>0</v>
      </c>
    </row>
    <row r="348" spans="1:19" ht="30" customHeight="1">
      <c r="A348" s="213"/>
      <c r="B348" s="213"/>
      <c r="C348" s="43" t="s">
        <v>100</v>
      </c>
      <c r="D348" s="32" t="s">
        <v>8</v>
      </c>
      <c r="E348" s="94">
        <v>5</v>
      </c>
      <c r="F348" s="144"/>
      <c r="G348" s="152">
        <v>0.18</v>
      </c>
      <c r="H348" s="129">
        <f t="shared" si="186"/>
        <v>0</v>
      </c>
      <c r="I348" s="129">
        <f t="shared" si="187"/>
        <v>0</v>
      </c>
      <c r="J348" s="94">
        <v>1</v>
      </c>
      <c r="K348" s="144"/>
      <c r="L348" s="152">
        <v>0.18</v>
      </c>
      <c r="M348" s="129">
        <f t="shared" si="188"/>
        <v>0</v>
      </c>
      <c r="N348" s="129">
        <f t="shared" si="189"/>
        <v>0</v>
      </c>
      <c r="O348" s="94">
        <v>5</v>
      </c>
      <c r="P348" s="83"/>
      <c r="Q348" s="50">
        <v>0.18</v>
      </c>
      <c r="R348" s="88">
        <f t="shared" si="190"/>
        <v>0</v>
      </c>
      <c r="S348" s="88">
        <f t="shared" si="191"/>
        <v>0</v>
      </c>
    </row>
    <row r="349" spans="1:19" ht="30" customHeight="1">
      <c r="A349" s="213"/>
      <c r="B349" s="213"/>
      <c r="C349" s="43" t="s">
        <v>103</v>
      </c>
      <c r="D349" s="32" t="s">
        <v>8</v>
      </c>
      <c r="E349" s="94">
        <v>5</v>
      </c>
      <c r="F349" s="144"/>
      <c r="G349" s="152">
        <v>0.18</v>
      </c>
      <c r="H349" s="129">
        <f t="shared" si="186"/>
        <v>0</v>
      </c>
      <c r="I349" s="129">
        <f t="shared" si="187"/>
        <v>0</v>
      </c>
      <c r="J349" s="94">
        <v>1</v>
      </c>
      <c r="K349" s="144"/>
      <c r="L349" s="152">
        <v>0.18</v>
      </c>
      <c r="M349" s="129">
        <f t="shared" si="188"/>
        <v>0</v>
      </c>
      <c r="N349" s="129">
        <f t="shared" si="189"/>
        <v>0</v>
      </c>
      <c r="O349" s="94">
        <v>5</v>
      </c>
      <c r="P349" s="83"/>
      <c r="Q349" s="50">
        <v>0.18</v>
      </c>
      <c r="R349" s="88">
        <f t="shared" si="190"/>
        <v>0</v>
      </c>
      <c r="S349" s="88">
        <f t="shared" si="191"/>
        <v>0</v>
      </c>
    </row>
    <row r="350" spans="1:19" ht="30" customHeight="1">
      <c r="A350" s="213"/>
      <c r="B350" s="213"/>
      <c r="C350" s="43" t="s">
        <v>104</v>
      </c>
      <c r="D350" s="32" t="s">
        <v>8</v>
      </c>
      <c r="E350" s="94">
        <v>5</v>
      </c>
      <c r="F350" s="144"/>
      <c r="G350" s="152">
        <v>0.18</v>
      </c>
      <c r="H350" s="129">
        <f t="shared" si="186"/>
        <v>0</v>
      </c>
      <c r="I350" s="129">
        <f t="shared" si="187"/>
        <v>0</v>
      </c>
      <c r="J350" s="94">
        <v>1</v>
      </c>
      <c r="K350" s="144"/>
      <c r="L350" s="152">
        <v>0.18</v>
      </c>
      <c r="M350" s="129">
        <f t="shared" si="188"/>
        <v>0</v>
      </c>
      <c r="N350" s="129">
        <f t="shared" si="189"/>
        <v>0</v>
      </c>
      <c r="O350" s="94">
        <v>5</v>
      </c>
      <c r="P350" s="83"/>
      <c r="Q350" s="50">
        <v>0.18</v>
      </c>
      <c r="R350" s="88">
        <f t="shared" si="190"/>
        <v>0</v>
      </c>
      <c r="S350" s="88">
        <f t="shared" si="191"/>
        <v>0</v>
      </c>
    </row>
    <row r="351" spans="1:19" ht="30" customHeight="1">
      <c r="A351" s="213"/>
      <c r="B351" s="213"/>
      <c r="C351" s="43" t="s">
        <v>29</v>
      </c>
      <c r="D351" s="32" t="s">
        <v>8</v>
      </c>
      <c r="E351" s="94">
        <v>1</v>
      </c>
      <c r="F351" s="144"/>
      <c r="G351" s="152">
        <v>0.18</v>
      </c>
      <c r="H351" s="129">
        <f t="shared" si="186"/>
        <v>0</v>
      </c>
      <c r="I351" s="129">
        <f t="shared" si="187"/>
        <v>0</v>
      </c>
      <c r="J351" s="94">
        <v>1</v>
      </c>
      <c r="K351" s="144"/>
      <c r="L351" s="152">
        <v>0.18</v>
      </c>
      <c r="M351" s="129">
        <f t="shared" si="188"/>
        <v>0</v>
      </c>
      <c r="N351" s="129">
        <f t="shared" si="189"/>
        <v>0</v>
      </c>
      <c r="O351" s="94">
        <v>1</v>
      </c>
      <c r="P351" s="83"/>
      <c r="Q351" s="50">
        <v>0.18</v>
      </c>
      <c r="R351" s="88">
        <f t="shared" si="190"/>
        <v>0</v>
      </c>
      <c r="S351" s="88">
        <f t="shared" si="191"/>
        <v>0</v>
      </c>
    </row>
    <row r="352" spans="1:19" ht="30" customHeight="1">
      <c r="A352" s="213"/>
      <c r="B352" s="213"/>
      <c r="C352" s="43" t="s">
        <v>30</v>
      </c>
      <c r="D352" s="32" t="s">
        <v>8</v>
      </c>
      <c r="E352" s="94">
        <v>1</v>
      </c>
      <c r="F352" s="144"/>
      <c r="G352" s="152">
        <v>0.18</v>
      </c>
      <c r="H352" s="129">
        <f t="shared" si="186"/>
        <v>0</v>
      </c>
      <c r="I352" s="129">
        <f t="shared" si="187"/>
        <v>0</v>
      </c>
      <c r="J352" s="94">
        <v>1</v>
      </c>
      <c r="K352" s="144"/>
      <c r="L352" s="152">
        <v>0.18</v>
      </c>
      <c r="M352" s="129">
        <f t="shared" si="188"/>
        <v>0</v>
      </c>
      <c r="N352" s="129">
        <f t="shared" si="189"/>
        <v>0</v>
      </c>
      <c r="O352" s="94">
        <v>1</v>
      </c>
      <c r="P352" s="83"/>
      <c r="Q352" s="50">
        <v>0.18</v>
      </c>
      <c r="R352" s="88">
        <f t="shared" si="190"/>
        <v>0</v>
      </c>
      <c r="S352" s="88">
        <f t="shared" si="191"/>
        <v>0</v>
      </c>
    </row>
    <row r="353" spans="1:19" ht="30" customHeight="1">
      <c r="A353" s="213"/>
      <c r="B353" s="213"/>
      <c r="C353" s="43" t="s">
        <v>31</v>
      </c>
      <c r="D353" s="32" t="s">
        <v>8</v>
      </c>
      <c r="E353" s="94">
        <v>1</v>
      </c>
      <c r="F353" s="144"/>
      <c r="G353" s="152">
        <v>0.18</v>
      </c>
      <c r="H353" s="129">
        <f t="shared" si="186"/>
        <v>0</v>
      </c>
      <c r="I353" s="129">
        <f t="shared" si="187"/>
        <v>0</v>
      </c>
      <c r="J353" s="94">
        <v>1</v>
      </c>
      <c r="K353" s="144"/>
      <c r="L353" s="152">
        <v>0.18</v>
      </c>
      <c r="M353" s="129">
        <f t="shared" si="188"/>
        <v>0</v>
      </c>
      <c r="N353" s="129">
        <f t="shared" si="189"/>
        <v>0</v>
      </c>
      <c r="O353" s="94">
        <v>1</v>
      </c>
      <c r="P353" s="83"/>
      <c r="Q353" s="50">
        <v>0.18</v>
      </c>
      <c r="R353" s="88">
        <f t="shared" si="190"/>
        <v>0</v>
      </c>
      <c r="S353" s="88">
        <f t="shared" si="191"/>
        <v>0</v>
      </c>
    </row>
    <row r="354" spans="1:19" ht="30" customHeight="1">
      <c r="A354" s="213"/>
      <c r="B354" s="213"/>
      <c r="C354" s="43" t="s">
        <v>40</v>
      </c>
      <c r="D354" s="32" t="s">
        <v>8</v>
      </c>
      <c r="E354" s="94">
        <v>1</v>
      </c>
      <c r="F354" s="144"/>
      <c r="G354" s="152">
        <v>0.18</v>
      </c>
      <c r="H354" s="129">
        <f t="shared" si="186"/>
        <v>0</v>
      </c>
      <c r="I354" s="129">
        <f t="shared" si="187"/>
        <v>0</v>
      </c>
      <c r="J354" s="94">
        <v>1</v>
      </c>
      <c r="K354" s="144"/>
      <c r="L354" s="152">
        <v>0.18</v>
      </c>
      <c r="M354" s="129">
        <f t="shared" si="188"/>
        <v>0</v>
      </c>
      <c r="N354" s="129">
        <f t="shared" si="189"/>
        <v>0</v>
      </c>
      <c r="O354" s="94">
        <v>1</v>
      </c>
      <c r="P354" s="83"/>
      <c r="Q354" s="50">
        <v>0.18</v>
      </c>
      <c r="R354" s="88">
        <f t="shared" si="190"/>
        <v>0</v>
      </c>
      <c r="S354" s="88">
        <f t="shared" si="191"/>
        <v>0</v>
      </c>
    </row>
    <row r="355" spans="1:19" ht="30" customHeight="1">
      <c r="A355" s="213"/>
      <c r="B355" s="213"/>
      <c r="C355" s="43" t="s">
        <v>41</v>
      </c>
      <c r="D355" s="32" t="s">
        <v>8</v>
      </c>
      <c r="E355" s="94">
        <v>1</v>
      </c>
      <c r="F355" s="144"/>
      <c r="G355" s="152">
        <v>0.18</v>
      </c>
      <c r="H355" s="129">
        <f t="shared" si="186"/>
        <v>0</v>
      </c>
      <c r="I355" s="129">
        <f t="shared" si="187"/>
        <v>0</v>
      </c>
      <c r="J355" s="94">
        <v>1</v>
      </c>
      <c r="K355" s="144"/>
      <c r="L355" s="152">
        <v>0.18</v>
      </c>
      <c r="M355" s="129">
        <f t="shared" si="188"/>
        <v>0</v>
      </c>
      <c r="N355" s="129">
        <f t="shared" si="189"/>
        <v>0</v>
      </c>
      <c r="O355" s="94">
        <v>1</v>
      </c>
      <c r="P355" s="83"/>
      <c r="Q355" s="50">
        <v>0.18</v>
      </c>
      <c r="R355" s="88">
        <f t="shared" si="190"/>
        <v>0</v>
      </c>
      <c r="S355" s="88">
        <f t="shared" si="191"/>
        <v>0</v>
      </c>
    </row>
    <row r="356" spans="1:19" ht="48.75" customHeight="1">
      <c r="A356" s="213"/>
      <c r="B356" s="213"/>
      <c r="C356" s="43" t="s">
        <v>105</v>
      </c>
      <c r="D356" s="32" t="s">
        <v>4</v>
      </c>
      <c r="E356" s="94">
        <v>1</v>
      </c>
      <c r="F356" s="144"/>
      <c r="G356" s="152">
        <v>0.18</v>
      </c>
      <c r="H356" s="129">
        <f t="shared" si="186"/>
        <v>0</v>
      </c>
      <c r="I356" s="129">
        <f t="shared" si="187"/>
        <v>0</v>
      </c>
      <c r="J356" s="94">
        <v>1</v>
      </c>
      <c r="K356" s="144"/>
      <c r="L356" s="152">
        <v>0.18</v>
      </c>
      <c r="M356" s="129">
        <f t="shared" si="188"/>
        <v>0</v>
      </c>
      <c r="N356" s="129">
        <f t="shared" si="189"/>
        <v>0</v>
      </c>
      <c r="O356" s="94">
        <v>1</v>
      </c>
      <c r="P356" s="83"/>
      <c r="Q356" s="50">
        <v>0.18</v>
      </c>
      <c r="R356" s="88">
        <f t="shared" si="190"/>
        <v>0</v>
      </c>
      <c r="S356" s="88">
        <f t="shared" si="191"/>
        <v>0</v>
      </c>
    </row>
    <row r="357" spans="1:19" ht="46.5" customHeight="1">
      <c r="A357" s="213"/>
      <c r="B357" s="213"/>
      <c r="C357" s="43" t="s">
        <v>106</v>
      </c>
      <c r="D357" s="32" t="s">
        <v>4</v>
      </c>
      <c r="E357" s="94">
        <v>1</v>
      </c>
      <c r="F357" s="144"/>
      <c r="G357" s="152">
        <v>0.18</v>
      </c>
      <c r="H357" s="129">
        <f t="shared" si="186"/>
        <v>0</v>
      </c>
      <c r="I357" s="129">
        <f t="shared" si="187"/>
        <v>0</v>
      </c>
      <c r="J357" s="94">
        <v>1</v>
      </c>
      <c r="K357" s="144"/>
      <c r="L357" s="152">
        <v>0.18</v>
      </c>
      <c r="M357" s="129">
        <f t="shared" si="188"/>
        <v>0</v>
      </c>
      <c r="N357" s="129">
        <f t="shared" si="189"/>
        <v>0</v>
      </c>
      <c r="O357" s="94">
        <v>1</v>
      </c>
      <c r="P357" s="83"/>
      <c r="Q357" s="50">
        <v>0.18</v>
      </c>
      <c r="R357" s="88">
        <f t="shared" si="190"/>
        <v>0</v>
      </c>
      <c r="S357" s="88">
        <f t="shared" si="191"/>
        <v>0</v>
      </c>
    </row>
    <row r="358" spans="1:19" ht="44.25" customHeight="1">
      <c r="A358" s="213"/>
      <c r="B358" s="213"/>
      <c r="C358" s="43" t="s">
        <v>107</v>
      </c>
      <c r="D358" s="32" t="s">
        <v>4</v>
      </c>
      <c r="E358" s="94">
        <v>1</v>
      </c>
      <c r="F358" s="144"/>
      <c r="G358" s="152">
        <v>0.18</v>
      </c>
      <c r="H358" s="129">
        <f t="shared" si="186"/>
        <v>0</v>
      </c>
      <c r="I358" s="129">
        <f t="shared" si="187"/>
        <v>0</v>
      </c>
      <c r="J358" s="94">
        <v>1</v>
      </c>
      <c r="K358" s="144"/>
      <c r="L358" s="152">
        <v>0.18</v>
      </c>
      <c r="M358" s="129">
        <f t="shared" si="188"/>
        <v>0</v>
      </c>
      <c r="N358" s="129">
        <f t="shared" si="189"/>
        <v>0</v>
      </c>
      <c r="O358" s="94">
        <v>1</v>
      </c>
      <c r="P358" s="83"/>
      <c r="Q358" s="50">
        <v>0.18</v>
      </c>
      <c r="R358" s="88">
        <f t="shared" si="190"/>
        <v>0</v>
      </c>
      <c r="S358" s="88">
        <f t="shared" si="191"/>
        <v>0</v>
      </c>
    </row>
    <row r="359" spans="1:19" ht="30" customHeight="1">
      <c r="A359" s="213"/>
      <c r="B359" s="213"/>
      <c r="C359" s="43" t="s">
        <v>108</v>
      </c>
      <c r="D359" s="32" t="s">
        <v>4</v>
      </c>
      <c r="E359" s="94">
        <v>5</v>
      </c>
      <c r="F359" s="144"/>
      <c r="G359" s="152">
        <v>0.18</v>
      </c>
      <c r="H359" s="129">
        <f t="shared" si="186"/>
        <v>0</v>
      </c>
      <c r="I359" s="129">
        <f t="shared" si="187"/>
        <v>0</v>
      </c>
      <c r="J359" s="94">
        <v>5</v>
      </c>
      <c r="K359" s="144"/>
      <c r="L359" s="152">
        <v>0.18</v>
      </c>
      <c r="M359" s="129">
        <f t="shared" si="188"/>
        <v>0</v>
      </c>
      <c r="N359" s="129">
        <f t="shared" si="189"/>
        <v>0</v>
      </c>
      <c r="O359" s="94">
        <v>5</v>
      </c>
      <c r="P359" s="83"/>
      <c r="Q359" s="50">
        <v>0.18</v>
      </c>
      <c r="R359" s="88">
        <f t="shared" si="190"/>
        <v>0</v>
      </c>
      <c r="S359" s="88">
        <f t="shared" si="191"/>
        <v>0</v>
      </c>
    </row>
    <row r="360" spans="1:19" ht="30" customHeight="1">
      <c r="A360" s="213"/>
      <c r="B360" s="213"/>
      <c r="C360" s="43" t="s">
        <v>109</v>
      </c>
      <c r="D360" s="32" t="s">
        <v>94</v>
      </c>
      <c r="E360" s="94">
        <v>200</v>
      </c>
      <c r="F360" s="130"/>
      <c r="G360" s="152">
        <v>0.18</v>
      </c>
      <c r="H360" s="129">
        <f t="shared" si="186"/>
        <v>0</v>
      </c>
      <c r="I360" s="129">
        <f t="shared" si="187"/>
        <v>0</v>
      </c>
      <c r="J360" s="94">
        <v>200</v>
      </c>
      <c r="K360" s="130"/>
      <c r="L360" s="152">
        <v>0.18</v>
      </c>
      <c r="M360" s="129">
        <f t="shared" si="188"/>
        <v>0</v>
      </c>
      <c r="N360" s="129">
        <f t="shared" si="189"/>
        <v>0</v>
      </c>
      <c r="O360" s="94">
        <v>200</v>
      </c>
      <c r="P360" s="95"/>
      <c r="Q360" s="50">
        <v>0.18</v>
      </c>
      <c r="R360" s="88">
        <f t="shared" si="190"/>
        <v>0</v>
      </c>
      <c r="S360" s="88">
        <f t="shared" si="191"/>
        <v>0</v>
      </c>
    </row>
    <row r="361" spans="1:19" ht="30" customHeight="1">
      <c r="A361" s="213"/>
      <c r="B361" s="213"/>
      <c r="C361" s="43" t="s">
        <v>110</v>
      </c>
      <c r="D361" s="32" t="s">
        <v>94</v>
      </c>
      <c r="E361" s="94">
        <v>100</v>
      </c>
      <c r="F361" s="130"/>
      <c r="G361" s="152">
        <v>0.18</v>
      </c>
      <c r="H361" s="129">
        <f t="shared" si="186"/>
        <v>0</v>
      </c>
      <c r="I361" s="129">
        <f t="shared" si="187"/>
        <v>0</v>
      </c>
      <c r="J361" s="94">
        <v>100</v>
      </c>
      <c r="K361" s="130"/>
      <c r="L361" s="152">
        <v>0.18</v>
      </c>
      <c r="M361" s="129">
        <f t="shared" si="188"/>
        <v>0</v>
      </c>
      <c r="N361" s="129">
        <f t="shared" si="189"/>
        <v>0</v>
      </c>
      <c r="O361" s="94">
        <v>100</v>
      </c>
      <c r="P361" s="95"/>
      <c r="Q361" s="50">
        <v>0.18</v>
      </c>
      <c r="R361" s="88">
        <f t="shared" si="190"/>
        <v>0</v>
      </c>
      <c r="S361" s="88">
        <f t="shared" si="191"/>
        <v>0</v>
      </c>
    </row>
    <row r="362" spans="1:19" ht="30" customHeight="1">
      <c r="A362" s="213"/>
      <c r="B362" s="213"/>
      <c r="C362" s="30" t="s">
        <v>32</v>
      </c>
      <c r="D362" s="25"/>
      <c r="E362" s="94"/>
      <c r="F362" s="144"/>
      <c r="G362" s="151"/>
      <c r="H362" s="133"/>
      <c r="I362" s="133"/>
      <c r="J362" s="94"/>
      <c r="K362" s="144"/>
      <c r="L362" s="151"/>
      <c r="M362" s="133"/>
      <c r="N362" s="133"/>
      <c r="O362" s="94"/>
      <c r="P362" s="83"/>
      <c r="Q362" s="21"/>
      <c r="R362" s="90"/>
      <c r="S362" s="90"/>
    </row>
    <row r="363" spans="1:19" ht="30" customHeight="1">
      <c r="A363" s="213"/>
      <c r="B363" s="213"/>
      <c r="C363" s="44" t="s">
        <v>125</v>
      </c>
      <c r="D363" s="25" t="s">
        <v>11</v>
      </c>
      <c r="E363" s="94">
        <v>10</v>
      </c>
      <c r="F363" s="144"/>
      <c r="G363" s="152">
        <v>0.18</v>
      </c>
      <c r="H363" s="129">
        <f t="shared" ref="H363:H366" si="192">F363*(100%+G363)</f>
        <v>0</v>
      </c>
      <c r="I363" s="129">
        <f t="shared" ref="I363:I366" si="193">E363*H363</f>
        <v>0</v>
      </c>
      <c r="J363" s="94">
        <v>10</v>
      </c>
      <c r="K363" s="144"/>
      <c r="L363" s="152">
        <v>0.18</v>
      </c>
      <c r="M363" s="129">
        <f t="shared" ref="M363:M366" si="194">K363*(100%+L363)</f>
        <v>0</v>
      </c>
      <c r="N363" s="129">
        <f t="shared" ref="N363:N366" si="195">J363*M363</f>
        <v>0</v>
      </c>
      <c r="O363" s="94">
        <v>10</v>
      </c>
      <c r="P363" s="83"/>
      <c r="Q363" s="50">
        <v>0.18</v>
      </c>
      <c r="R363" s="88">
        <f t="shared" ref="R363:R366" si="196">P363*(100%+Q363)</f>
        <v>0</v>
      </c>
      <c r="S363" s="88">
        <f t="shared" ref="S363:S366" si="197">O363*R363</f>
        <v>0</v>
      </c>
    </row>
    <row r="364" spans="1:19" ht="30" customHeight="1">
      <c r="A364" s="213"/>
      <c r="B364" s="213"/>
      <c r="C364" s="44" t="s">
        <v>126</v>
      </c>
      <c r="D364" s="25" t="s">
        <v>13</v>
      </c>
      <c r="E364" s="94">
        <v>5</v>
      </c>
      <c r="F364" s="130"/>
      <c r="G364" s="152">
        <v>0.18</v>
      </c>
      <c r="H364" s="129">
        <f t="shared" si="192"/>
        <v>0</v>
      </c>
      <c r="I364" s="129">
        <f t="shared" si="193"/>
        <v>0</v>
      </c>
      <c r="J364" s="94">
        <v>5</v>
      </c>
      <c r="K364" s="130"/>
      <c r="L364" s="152">
        <v>0.18</v>
      </c>
      <c r="M364" s="129">
        <f t="shared" si="194"/>
        <v>0</v>
      </c>
      <c r="N364" s="129">
        <f t="shared" si="195"/>
        <v>0</v>
      </c>
      <c r="O364" s="94">
        <v>5</v>
      </c>
      <c r="P364" s="95"/>
      <c r="Q364" s="50">
        <v>0.18</v>
      </c>
      <c r="R364" s="88">
        <f t="shared" si="196"/>
        <v>0</v>
      </c>
      <c r="S364" s="88">
        <f t="shared" si="197"/>
        <v>0</v>
      </c>
    </row>
    <row r="365" spans="1:19" ht="79.5" customHeight="1">
      <c r="A365" s="213"/>
      <c r="B365" s="213"/>
      <c r="C365" s="44" t="s">
        <v>111</v>
      </c>
      <c r="D365" s="25" t="s">
        <v>113</v>
      </c>
      <c r="E365" s="94">
        <v>1</v>
      </c>
      <c r="F365" s="144"/>
      <c r="G365" s="152">
        <v>0.18</v>
      </c>
      <c r="H365" s="129">
        <f t="shared" si="192"/>
        <v>0</v>
      </c>
      <c r="I365" s="129">
        <f t="shared" si="193"/>
        <v>0</v>
      </c>
      <c r="J365" s="94">
        <v>10</v>
      </c>
      <c r="K365" s="144"/>
      <c r="L365" s="152">
        <v>0.18</v>
      </c>
      <c r="M365" s="129">
        <f t="shared" si="194"/>
        <v>0</v>
      </c>
      <c r="N365" s="129">
        <f t="shared" si="195"/>
        <v>0</v>
      </c>
      <c r="O365" s="94">
        <v>1</v>
      </c>
      <c r="P365" s="83"/>
      <c r="Q365" s="50">
        <v>0.18</v>
      </c>
      <c r="R365" s="88">
        <f t="shared" si="196"/>
        <v>0</v>
      </c>
      <c r="S365" s="88">
        <f t="shared" si="197"/>
        <v>0</v>
      </c>
    </row>
    <row r="366" spans="1:19" ht="96.75" customHeight="1">
      <c r="A366" s="213"/>
      <c r="B366" s="213"/>
      <c r="C366" s="44" t="s">
        <v>112</v>
      </c>
      <c r="D366" s="25" t="s">
        <v>113</v>
      </c>
      <c r="E366" s="94">
        <v>1</v>
      </c>
      <c r="F366" s="144"/>
      <c r="G366" s="152">
        <v>0.18</v>
      </c>
      <c r="H366" s="129">
        <f t="shared" si="192"/>
        <v>0</v>
      </c>
      <c r="I366" s="129">
        <f t="shared" si="193"/>
        <v>0</v>
      </c>
      <c r="J366" s="94">
        <v>10</v>
      </c>
      <c r="K366" s="144"/>
      <c r="L366" s="152">
        <v>0.18</v>
      </c>
      <c r="M366" s="129">
        <f t="shared" si="194"/>
        <v>0</v>
      </c>
      <c r="N366" s="129">
        <f t="shared" si="195"/>
        <v>0</v>
      </c>
      <c r="O366" s="94">
        <v>1</v>
      </c>
      <c r="P366" s="83"/>
      <c r="Q366" s="50">
        <v>0.18</v>
      </c>
      <c r="R366" s="88">
        <f t="shared" si="196"/>
        <v>0</v>
      </c>
      <c r="S366" s="88">
        <f t="shared" si="197"/>
        <v>0</v>
      </c>
    </row>
    <row r="367" spans="1:19" ht="30" customHeight="1">
      <c r="A367" s="214"/>
      <c r="B367" s="214"/>
      <c r="C367" s="62" t="s">
        <v>66</v>
      </c>
      <c r="D367" s="59"/>
      <c r="E367" s="209">
        <f>SUM(I299:I366)</f>
        <v>0</v>
      </c>
      <c r="F367" s="210"/>
      <c r="G367" s="210"/>
      <c r="H367" s="210"/>
      <c r="I367" s="210"/>
      <c r="J367" s="209">
        <f>SUM(N299:N366)</f>
        <v>0</v>
      </c>
      <c r="K367" s="210"/>
      <c r="L367" s="210"/>
      <c r="M367" s="210"/>
      <c r="N367" s="210"/>
      <c r="O367" s="209">
        <f>SUM(S299:S366)</f>
        <v>0</v>
      </c>
      <c r="P367" s="210"/>
      <c r="Q367" s="210"/>
      <c r="R367" s="210"/>
      <c r="S367" s="210"/>
    </row>
    <row r="368" spans="1:19" ht="29.45" customHeight="1">
      <c r="A368" s="21"/>
      <c r="B368" s="21"/>
      <c r="C368" s="61" t="s">
        <v>68</v>
      </c>
      <c r="D368" s="63"/>
      <c r="E368" s="221">
        <f>E7+E93+E140+E298+E50+E219</f>
        <v>0</v>
      </c>
      <c r="F368" s="221"/>
      <c r="G368" s="221"/>
      <c r="H368" s="221"/>
      <c r="I368" s="221"/>
      <c r="J368" s="221">
        <f>J7+J93+J140+J298+J50+J219</f>
        <v>0</v>
      </c>
      <c r="K368" s="221"/>
      <c r="L368" s="221"/>
      <c r="M368" s="221"/>
      <c r="N368" s="221"/>
      <c r="O368" s="221">
        <f>O7+O93+O140+O298+O50+O219</f>
        <v>0</v>
      </c>
      <c r="P368" s="221"/>
      <c r="Q368" s="221"/>
      <c r="R368" s="221"/>
      <c r="S368" s="221"/>
    </row>
    <row r="369" spans="1:19" ht="30" customHeight="1">
      <c r="A369" s="21"/>
      <c r="B369" s="56"/>
      <c r="C369" s="64" t="s">
        <v>67</v>
      </c>
      <c r="D369" s="65"/>
      <c r="E369" s="222">
        <f>E367+E209+E130+E44+E87+E288</f>
        <v>0</v>
      </c>
      <c r="F369" s="223"/>
      <c r="G369" s="223"/>
      <c r="H369" s="223"/>
      <c r="I369" s="224"/>
      <c r="J369" s="222">
        <f>J367+J209+J130+J44+J87+J288</f>
        <v>0</v>
      </c>
      <c r="K369" s="223"/>
      <c r="L369" s="223"/>
      <c r="M369" s="223"/>
      <c r="N369" s="224"/>
      <c r="O369" s="222">
        <f>O367+O209+O130+O44+O87+O288</f>
        <v>0</v>
      </c>
      <c r="P369" s="223"/>
      <c r="Q369" s="223"/>
      <c r="R369" s="223"/>
      <c r="S369" s="224"/>
    </row>
    <row r="371" spans="1:19" ht="15">
      <c r="C371" s="155" t="s">
        <v>168</v>
      </c>
    </row>
    <row r="372" spans="1:19">
      <c r="C372" s="156"/>
    </row>
    <row r="373" spans="1:19">
      <c r="C373" s="157" t="s">
        <v>169</v>
      </c>
    </row>
    <row r="374" spans="1:19">
      <c r="C374" s="156"/>
    </row>
    <row r="375" spans="1:19" ht="28.5">
      <c r="C375" s="157" t="s">
        <v>170</v>
      </c>
    </row>
    <row r="376" spans="1:19">
      <c r="C376" s="156"/>
    </row>
    <row r="377" spans="1:19" ht="28.5">
      <c r="C377" s="157" t="s">
        <v>171</v>
      </c>
    </row>
    <row r="378" spans="1:19">
      <c r="C378" s="156"/>
    </row>
    <row r="379" spans="1:19" ht="28.5">
      <c r="C379" s="157" t="s">
        <v>172</v>
      </c>
    </row>
    <row r="380" spans="1:19">
      <c r="C380" s="156"/>
    </row>
    <row r="381" spans="1:19" ht="28.5">
      <c r="C381" s="157" t="s">
        <v>173</v>
      </c>
    </row>
    <row r="382" spans="1:19">
      <c r="C382" s="156"/>
    </row>
    <row r="383" spans="1:19" ht="28.5">
      <c r="C383" s="157" t="s">
        <v>174</v>
      </c>
    </row>
    <row r="384" spans="1:19">
      <c r="C384" s="156"/>
    </row>
    <row r="385" spans="3:3">
      <c r="C385" s="158" t="s">
        <v>175</v>
      </c>
    </row>
    <row r="386" spans="3:3">
      <c r="C386" s="156"/>
    </row>
    <row r="387" spans="3:3" ht="15">
      <c r="C387" s="159" t="s">
        <v>176</v>
      </c>
    </row>
    <row r="388" spans="3:3">
      <c r="C388" s="160"/>
    </row>
    <row r="389" spans="3:3" ht="72.75">
      <c r="C389" s="161" t="s">
        <v>177</v>
      </c>
    </row>
    <row r="390" spans="3:3">
      <c r="C390" s="162"/>
    </row>
    <row r="391" spans="3:3" ht="157.5">
      <c r="C391" s="162" t="s">
        <v>178</v>
      </c>
    </row>
    <row r="392" spans="3:3">
      <c r="C392" s="162"/>
    </row>
    <row r="393" spans="3:3">
      <c r="C393" s="163" t="s">
        <v>179</v>
      </c>
    </row>
    <row r="394" spans="3:3">
      <c r="C394" s="163"/>
    </row>
    <row r="395" spans="3:3" ht="28.5">
      <c r="C395" s="163" t="s">
        <v>180</v>
      </c>
    </row>
    <row r="396" spans="3:3">
      <c r="C396" s="163"/>
    </row>
    <row r="397" spans="3:3">
      <c r="C397" s="163" t="s">
        <v>181</v>
      </c>
    </row>
    <row r="398" spans="3:3">
      <c r="C398" s="163"/>
    </row>
    <row r="399" spans="3:3">
      <c r="C399" s="163" t="s">
        <v>182</v>
      </c>
    </row>
    <row r="400" spans="3:3">
      <c r="C400" s="163" t="s">
        <v>183</v>
      </c>
    </row>
    <row r="401" spans="3:3" ht="42.75">
      <c r="C401" s="163" t="s">
        <v>184</v>
      </c>
    </row>
    <row r="402" spans="3:3">
      <c r="C402" s="163" t="s">
        <v>185</v>
      </c>
    </row>
  </sheetData>
  <autoFilter ref="A2:S369" xr:uid="{294B2F91-85EB-476B-AEF0-2EB95C06ED6F}"/>
  <mergeCells count="64">
    <mergeCell ref="D1:D2"/>
    <mergeCell ref="E1:I1"/>
    <mergeCell ref="J1:N1"/>
    <mergeCell ref="O1:S1"/>
    <mergeCell ref="A3:A7"/>
    <mergeCell ref="B3:B44"/>
    <mergeCell ref="E7:I7"/>
    <mergeCell ref="J7:N7"/>
    <mergeCell ref="O7:S7"/>
    <mergeCell ref="A8:A44"/>
    <mergeCell ref="E44:I44"/>
    <mergeCell ref="J44:N44"/>
    <mergeCell ref="O44:S44"/>
    <mergeCell ref="A89:A93"/>
    <mergeCell ref="B89:B130"/>
    <mergeCell ref="E93:I93"/>
    <mergeCell ref="J93:N93"/>
    <mergeCell ref="O93:S93"/>
    <mergeCell ref="A94:A130"/>
    <mergeCell ref="E130:I130"/>
    <mergeCell ref="J130:N130"/>
    <mergeCell ref="O130:S130"/>
    <mergeCell ref="A132:A140"/>
    <mergeCell ref="B132:B209"/>
    <mergeCell ref="E140:I140"/>
    <mergeCell ref="J140:N140"/>
    <mergeCell ref="O140:S140"/>
    <mergeCell ref="A141:A209"/>
    <mergeCell ref="E209:I209"/>
    <mergeCell ref="J209:N209"/>
    <mergeCell ref="O209:S209"/>
    <mergeCell ref="A290:A298"/>
    <mergeCell ref="B290:B367"/>
    <mergeCell ref="E298:I298"/>
    <mergeCell ref="J298:N298"/>
    <mergeCell ref="O298:S298"/>
    <mergeCell ref="A299:A367"/>
    <mergeCell ref="E367:I367"/>
    <mergeCell ref="J367:N367"/>
    <mergeCell ref="O367:S367"/>
    <mergeCell ref="E368:I368"/>
    <mergeCell ref="J368:N368"/>
    <mergeCell ref="O368:S368"/>
    <mergeCell ref="E369:I369"/>
    <mergeCell ref="J369:N369"/>
    <mergeCell ref="O369:S369"/>
    <mergeCell ref="A46:A50"/>
    <mergeCell ref="B46:B87"/>
    <mergeCell ref="E50:I50"/>
    <mergeCell ref="J50:N50"/>
    <mergeCell ref="O50:S50"/>
    <mergeCell ref="A51:A87"/>
    <mergeCell ref="E87:I87"/>
    <mergeCell ref="J87:N87"/>
    <mergeCell ref="O87:S87"/>
    <mergeCell ref="A211:A219"/>
    <mergeCell ref="B211:B288"/>
    <mergeCell ref="E219:I219"/>
    <mergeCell ref="J219:N219"/>
    <mergeCell ref="O219:S219"/>
    <mergeCell ref="A220:A288"/>
    <mergeCell ref="E288:I288"/>
    <mergeCell ref="J288:N288"/>
    <mergeCell ref="O288:S28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BA723-D362-454C-8C25-C728D22B4251}">
  <dimension ref="A1:S280"/>
  <sheetViews>
    <sheetView zoomScale="68" zoomScaleNormal="25" workbookViewId="0">
      <pane xSplit="1" ySplit="1" topLeftCell="B165" activePane="bottomRight" state="frozen"/>
      <selection pane="topRight" activeCell="D1" sqref="D1"/>
      <selection pane="bottomLeft" activeCell="A2" sqref="A2"/>
      <selection pane="bottomRight" activeCell="C171" sqref="C171"/>
    </sheetView>
  </sheetViews>
  <sheetFormatPr defaultColWidth="9.140625" defaultRowHeight="14.25"/>
  <cols>
    <col min="1" max="2" width="9.140625" style="1"/>
    <col min="3" max="3" width="88" style="22" customWidth="1"/>
    <col min="4" max="4" width="12.42578125" style="11" customWidth="1"/>
    <col min="5" max="5" width="13.42578125" style="4" customWidth="1"/>
    <col min="6" max="6" width="13.7109375" style="84" customWidth="1"/>
    <col min="7" max="7" width="14.85546875" style="5" customWidth="1"/>
    <col min="8" max="8" width="19.140625" style="5" customWidth="1"/>
    <col min="9" max="9" width="22.5703125" style="5" customWidth="1"/>
    <col min="10" max="10" width="13.42578125" style="4" customWidth="1"/>
    <col min="11" max="11" width="13.7109375" style="84" customWidth="1"/>
    <col min="12" max="12" width="14.85546875" style="5" customWidth="1"/>
    <col min="13" max="13" width="19.140625" style="5" customWidth="1"/>
    <col min="14" max="14" width="22.5703125" style="5" customWidth="1"/>
    <col min="15" max="15" width="13.42578125" style="4" customWidth="1"/>
    <col min="16" max="16" width="13.7109375" style="84" customWidth="1"/>
    <col min="17" max="17" width="14.85546875" style="5" customWidth="1"/>
    <col min="18" max="18" width="19.140625" style="5" customWidth="1"/>
    <col min="19" max="19" width="22.5703125" style="5" customWidth="1"/>
    <col min="20" max="16384" width="9.140625" style="1"/>
  </cols>
  <sheetData>
    <row r="1" spans="1:19" ht="36.75" customHeight="1">
      <c r="A1" s="12" t="s">
        <v>150</v>
      </c>
      <c r="B1" s="55"/>
      <c r="C1" s="23"/>
      <c r="D1" s="216" t="s">
        <v>2</v>
      </c>
      <c r="E1" s="211" t="s">
        <v>127</v>
      </c>
      <c r="F1" s="211"/>
      <c r="G1" s="211"/>
      <c r="H1" s="211"/>
      <c r="I1" s="211"/>
      <c r="J1" s="203" t="s">
        <v>132</v>
      </c>
      <c r="K1" s="203"/>
      <c r="L1" s="203"/>
      <c r="M1" s="203"/>
      <c r="N1" s="203"/>
      <c r="O1" s="196" t="s">
        <v>131</v>
      </c>
      <c r="P1" s="196"/>
      <c r="Q1" s="196"/>
      <c r="R1" s="196"/>
      <c r="S1" s="196"/>
    </row>
    <row r="2" spans="1:19" s="7" customFormat="1" ht="30">
      <c r="A2" s="2" t="s">
        <v>1</v>
      </c>
      <c r="B2" s="2" t="s">
        <v>128</v>
      </c>
      <c r="C2" s="10" t="s">
        <v>53</v>
      </c>
      <c r="D2" s="217"/>
      <c r="E2" s="51" t="s">
        <v>33</v>
      </c>
      <c r="F2" s="52" t="s">
        <v>44</v>
      </c>
      <c r="G2" s="78" t="s">
        <v>45</v>
      </c>
      <c r="H2" s="78" t="s">
        <v>46</v>
      </c>
      <c r="I2" s="78" t="s">
        <v>47</v>
      </c>
      <c r="J2" s="67" t="s">
        <v>33</v>
      </c>
      <c r="K2" s="68" t="s">
        <v>44</v>
      </c>
      <c r="L2" s="77" t="s">
        <v>45</v>
      </c>
      <c r="M2" s="77" t="s">
        <v>46</v>
      </c>
      <c r="N2" s="77" t="s">
        <v>47</v>
      </c>
      <c r="O2" s="70" t="s">
        <v>33</v>
      </c>
      <c r="P2" s="71" t="s">
        <v>44</v>
      </c>
      <c r="Q2" s="79" t="s">
        <v>45</v>
      </c>
      <c r="R2" s="79" t="s">
        <v>46</v>
      </c>
      <c r="S2" s="79" t="s">
        <v>47</v>
      </c>
    </row>
    <row r="3" spans="1:19" s="7" customFormat="1" ht="15">
      <c r="A3" s="215">
        <v>1</v>
      </c>
      <c r="B3" s="219" t="s">
        <v>151</v>
      </c>
      <c r="C3" s="35" t="s">
        <v>3</v>
      </c>
      <c r="D3" s="9" t="s">
        <v>4</v>
      </c>
      <c r="E3" s="117">
        <v>12</v>
      </c>
      <c r="F3" s="88"/>
      <c r="G3" s="97">
        <v>0.18</v>
      </c>
      <c r="H3" s="88">
        <f>F3*(100%+G3)</f>
        <v>0</v>
      </c>
      <c r="I3" s="88">
        <f>E3*H3</f>
        <v>0</v>
      </c>
      <c r="J3" s="117">
        <v>12</v>
      </c>
      <c r="K3" s="88"/>
      <c r="L3" s="97">
        <v>0.18</v>
      </c>
      <c r="M3" s="88">
        <f>K3*(100%+L3)</f>
        <v>0</v>
      </c>
      <c r="N3" s="88">
        <f>J3*M3</f>
        <v>0</v>
      </c>
      <c r="O3" s="117">
        <v>12</v>
      </c>
      <c r="P3" s="88"/>
      <c r="Q3" s="97">
        <v>0.18</v>
      </c>
      <c r="R3" s="88">
        <f>P3*(100%+Q3)</f>
        <v>0</v>
      </c>
      <c r="S3" s="88">
        <f>O3*R3</f>
        <v>0</v>
      </c>
    </row>
    <row r="4" spans="1:19" s="7" customFormat="1" ht="15">
      <c r="A4" s="215"/>
      <c r="B4" s="218"/>
      <c r="C4" s="35" t="s">
        <v>5</v>
      </c>
      <c r="D4" s="9" t="s">
        <v>4</v>
      </c>
      <c r="E4" s="117">
        <v>12</v>
      </c>
      <c r="F4" s="88"/>
      <c r="G4" s="97">
        <v>0.18</v>
      </c>
      <c r="H4" s="88">
        <f t="shared" ref="H4:H6" si="0">F4*(100%+G4)</f>
        <v>0</v>
      </c>
      <c r="I4" s="88">
        <f t="shared" ref="I4:I6" si="1">E4*H4</f>
        <v>0</v>
      </c>
      <c r="J4" s="117">
        <v>12</v>
      </c>
      <c r="K4" s="88"/>
      <c r="L4" s="97">
        <v>0.18</v>
      </c>
      <c r="M4" s="88">
        <f t="shared" ref="M4:M6" si="2">K4*(100%+L4)</f>
        <v>0</v>
      </c>
      <c r="N4" s="88">
        <f t="shared" ref="N4:N6" si="3">J4*M4</f>
        <v>0</v>
      </c>
      <c r="O4" s="117">
        <v>12</v>
      </c>
      <c r="P4" s="88"/>
      <c r="Q4" s="97">
        <v>0.18</v>
      </c>
      <c r="R4" s="88">
        <f t="shared" ref="R4:R6" si="4">P4*(100%+Q4)</f>
        <v>0</v>
      </c>
      <c r="S4" s="88">
        <f t="shared" ref="S4:S6" si="5">O4*R4</f>
        <v>0</v>
      </c>
    </row>
    <row r="5" spans="1:19" s="7" customFormat="1" ht="15">
      <c r="A5" s="215"/>
      <c r="B5" s="218"/>
      <c r="C5" s="35" t="s">
        <v>70</v>
      </c>
      <c r="D5" s="13" t="s">
        <v>4</v>
      </c>
      <c r="E5" s="117">
        <v>36</v>
      </c>
      <c r="F5" s="88"/>
      <c r="G5" s="97">
        <v>0.05</v>
      </c>
      <c r="H5" s="88">
        <f t="shared" si="0"/>
        <v>0</v>
      </c>
      <c r="I5" s="88">
        <f t="shared" si="1"/>
        <v>0</v>
      </c>
      <c r="J5" s="117">
        <v>36</v>
      </c>
      <c r="K5" s="88"/>
      <c r="L5" s="97">
        <v>0.05</v>
      </c>
      <c r="M5" s="88">
        <f t="shared" si="2"/>
        <v>0</v>
      </c>
      <c r="N5" s="88">
        <f t="shared" si="3"/>
        <v>0</v>
      </c>
      <c r="O5" s="117">
        <v>24</v>
      </c>
      <c r="P5" s="88"/>
      <c r="Q5" s="97">
        <v>0.05</v>
      </c>
      <c r="R5" s="88">
        <f t="shared" si="4"/>
        <v>0</v>
      </c>
      <c r="S5" s="88">
        <f t="shared" si="5"/>
        <v>0</v>
      </c>
    </row>
    <row r="6" spans="1:19" s="7" customFormat="1" ht="15">
      <c r="A6" s="215"/>
      <c r="B6" s="218"/>
      <c r="C6" s="35" t="s">
        <v>238</v>
      </c>
      <c r="D6" s="15" t="s">
        <v>4</v>
      </c>
      <c r="E6" s="72">
        <v>1</v>
      </c>
      <c r="F6" s="88"/>
      <c r="G6" s="97">
        <v>0.05</v>
      </c>
      <c r="H6" s="88">
        <f t="shared" si="0"/>
        <v>0</v>
      </c>
      <c r="I6" s="88">
        <f t="shared" si="1"/>
        <v>0</v>
      </c>
      <c r="J6" s="72">
        <v>1</v>
      </c>
      <c r="K6" s="88"/>
      <c r="L6" s="97">
        <v>0.05</v>
      </c>
      <c r="M6" s="88">
        <f t="shared" si="2"/>
        <v>0</v>
      </c>
      <c r="N6" s="88">
        <f t="shared" si="3"/>
        <v>0</v>
      </c>
      <c r="O6" s="117">
        <v>12</v>
      </c>
      <c r="P6" s="88"/>
      <c r="Q6" s="97">
        <v>0.05</v>
      </c>
      <c r="R6" s="88">
        <f t="shared" si="4"/>
        <v>0</v>
      </c>
      <c r="S6" s="88">
        <f t="shared" si="5"/>
        <v>0</v>
      </c>
    </row>
    <row r="7" spans="1:19" s="7" customFormat="1" ht="15">
      <c r="A7" s="215"/>
      <c r="B7" s="218"/>
      <c r="C7" s="34" t="s">
        <v>63</v>
      </c>
      <c r="D7" s="57"/>
      <c r="E7" s="197">
        <f>SUM(I3:I6)</f>
        <v>0</v>
      </c>
      <c r="F7" s="198"/>
      <c r="G7" s="198"/>
      <c r="H7" s="198"/>
      <c r="I7" s="199"/>
      <c r="J7" s="197">
        <f>SUM(N3:N6)</f>
        <v>0</v>
      </c>
      <c r="K7" s="198"/>
      <c r="L7" s="198"/>
      <c r="M7" s="198"/>
      <c r="N7" s="199"/>
      <c r="O7" s="197">
        <f>SUM(S3:S6)</f>
        <v>0</v>
      </c>
      <c r="P7" s="198"/>
      <c r="Q7" s="198"/>
      <c r="R7" s="198"/>
      <c r="S7" s="199"/>
    </row>
    <row r="8" spans="1:19" ht="32.25" customHeight="1">
      <c r="A8" s="218">
        <v>2</v>
      </c>
      <c r="B8" s="218"/>
      <c r="C8" s="46" t="s">
        <v>6</v>
      </c>
      <c r="D8" s="3"/>
      <c r="E8" s="3"/>
      <c r="F8" s="92"/>
      <c r="G8" s="110"/>
      <c r="H8" s="89"/>
      <c r="I8" s="89"/>
      <c r="J8" s="3"/>
      <c r="K8" s="92"/>
      <c r="L8" s="110"/>
      <c r="M8" s="89"/>
      <c r="N8" s="89"/>
      <c r="O8" s="3"/>
      <c r="P8" s="92"/>
      <c r="Q8" s="110"/>
      <c r="R8" s="89"/>
      <c r="S8" s="89"/>
    </row>
    <row r="9" spans="1:19" ht="32.25" customHeight="1">
      <c r="A9" s="218"/>
      <c r="B9" s="218"/>
      <c r="C9" s="46" t="s">
        <v>7</v>
      </c>
      <c r="D9" s="3" t="s">
        <v>8</v>
      </c>
      <c r="E9" s="3">
        <v>8</v>
      </c>
      <c r="F9" s="92"/>
      <c r="G9" s="97">
        <v>0.18</v>
      </c>
      <c r="H9" s="88">
        <f t="shared" ref="H9:H11" si="6">F9*(100%+G9)</f>
        <v>0</v>
      </c>
      <c r="I9" s="88">
        <f t="shared" ref="I9:I11" si="7">E9*H9</f>
        <v>0</v>
      </c>
      <c r="J9" s="3">
        <v>8</v>
      </c>
      <c r="K9" s="92"/>
      <c r="L9" s="97">
        <v>0.18</v>
      </c>
      <c r="M9" s="88">
        <f t="shared" ref="M9:M11" si="8">K9*(100%+L9)</f>
        <v>0</v>
      </c>
      <c r="N9" s="88">
        <f t="shared" ref="N9:N11" si="9">J9*M9</f>
        <v>0</v>
      </c>
      <c r="O9" s="3">
        <v>8</v>
      </c>
      <c r="P9" s="92"/>
      <c r="Q9" s="97">
        <v>0.18</v>
      </c>
      <c r="R9" s="88">
        <f t="shared" ref="R9:R11" si="10">P9*(100%+Q9)</f>
        <v>0</v>
      </c>
      <c r="S9" s="88">
        <f t="shared" ref="S9:S11" si="11">O9*R9</f>
        <v>0</v>
      </c>
    </row>
    <row r="10" spans="1:19" ht="32.25" customHeight="1">
      <c r="A10" s="218"/>
      <c r="B10" s="218"/>
      <c r="C10" s="46" t="s">
        <v>9</v>
      </c>
      <c r="D10" s="3" t="s">
        <v>8</v>
      </c>
      <c r="E10" s="3">
        <v>7</v>
      </c>
      <c r="F10" s="92"/>
      <c r="G10" s="97">
        <v>0.18</v>
      </c>
      <c r="H10" s="88">
        <f t="shared" si="6"/>
        <v>0</v>
      </c>
      <c r="I10" s="88">
        <f t="shared" si="7"/>
        <v>0</v>
      </c>
      <c r="J10" s="3">
        <v>7</v>
      </c>
      <c r="K10" s="92"/>
      <c r="L10" s="97">
        <v>0.18</v>
      </c>
      <c r="M10" s="88">
        <f t="shared" si="8"/>
        <v>0</v>
      </c>
      <c r="N10" s="88">
        <f t="shared" si="9"/>
        <v>0</v>
      </c>
      <c r="O10" s="3">
        <v>7</v>
      </c>
      <c r="P10" s="92"/>
      <c r="Q10" s="97">
        <v>0.18</v>
      </c>
      <c r="R10" s="88">
        <f t="shared" si="10"/>
        <v>0</v>
      </c>
      <c r="S10" s="88">
        <f t="shared" si="11"/>
        <v>0</v>
      </c>
    </row>
    <row r="11" spans="1:19" ht="32.25" customHeight="1">
      <c r="A11" s="218"/>
      <c r="B11" s="218"/>
      <c r="C11" s="46" t="s">
        <v>35</v>
      </c>
      <c r="D11" s="3" t="s">
        <v>8</v>
      </c>
      <c r="E11" s="3">
        <v>15</v>
      </c>
      <c r="F11" s="92"/>
      <c r="G11" s="97">
        <v>0.18</v>
      </c>
      <c r="H11" s="88">
        <f t="shared" si="6"/>
        <v>0</v>
      </c>
      <c r="I11" s="88">
        <f t="shared" si="7"/>
        <v>0</v>
      </c>
      <c r="J11" s="3">
        <v>15</v>
      </c>
      <c r="K11" s="92"/>
      <c r="L11" s="97">
        <v>0.18</v>
      </c>
      <c r="M11" s="88">
        <f t="shared" si="8"/>
        <v>0</v>
      </c>
      <c r="N11" s="88">
        <f t="shared" si="9"/>
        <v>0</v>
      </c>
      <c r="O11" s="3">
        <v>15</v>
      </c>
      <c r="P11" s="92"/>
      <c r="Q11" s="97">
        <v>0.18</v>
      </c>
      <c r="R11" s="88">
        <f t="shared" si="10"/>
        <v>0</v>
      </c>
      <c r="S11" s="88">
        <f t="shared" si="11"/>
        <v>0</v>
      </c>
    </row>
    <row r="12" spans="1:19" ht="32.25" customHeight="1">
      <c r="A12" s="218"/>
      <c r="B12" s="218"/>
      <c r="C12" s="47" t="s">
        <v>10</v>
      </c>
      <c r="D12" s="3"/>
      <c r="E12" s="3"/>
      <c r="F12" s="92"/>
      <c r="G12" s="110"/>
      <c r="H12" s="89"/>
      <c r="I12" s="89"/>
      <c r="J12" s="3"/>
      <c r="K12" s="92"/>
      <c r="L12" s="110"/>
      <c r="M12" s="89"/>
      <c r="N12" s="89"/>
      <c r="O12" s="3"/>
      <c r="P12" s="92"/>
      <c r="Q12" s="110"/>
      <c r="R12" s="89"/>
      <c r="S12" s="89"/>
    </row>
    <row r="13" spans="1:19" ht="135" customHeight="1">
      <c r="A13" s="218"/>
      <c r="B13" s="218"/>
      <c r="C13" s="48" t="s">
        <v>116</v>
      </c>
      <c r="D13" s="3" t="s">
        <v>11</v>
      </c>
      <c r="E13" s="3">
        <v>30</v>
      </c>
      <c r="F13" s="92"/>
      <c r="G13" s="97">
        <v>0.18</v>
      </c>
      <c r="H13" s="88">
        <f>F13*(100%+G13)</f>
        <v>0</v>
      </c>
      <c r="I13" s="88">
        <f>E13*H13</f>
        <v>0</v>
      </c>
      <c r="J13" s="3">
        <v>30</v>
      </c>
      <c r="K13" s="92"/>
      <c r="L13" s="97">
        <v>0.18</v>
      </c>
      <c r="M13" s="88">
        <f>K13*(100%+L13)</f>
        <v>0</v>
      </c>
      <c r="N13" s="88">
        <f>J13*M13</f>
        <v>0</v>
      </c>
      <c r="O13" s="3">
        <v>30</v>
      </c>
      <c r="P13" s="92"/>
      <c r="Q13" s="97">
        <v>0.18</v>
      </c>
      <c r="R13" s="88">
        <f>P13*(100%+Q13)</f>
        <v>0</v>
      </c>
      <c r="S13" s="88">
        <f>O13*R13</f>
        <v>0</v>
      </c>
    </row>
    <row r="14" spans="1:19" ht="141.75" customHeight="1">
      <c r="A14" s="218"/>
      <c r="B14" s="218"/>
      <c r="C14" s="48" t="s">
        <v>119</v>
      </c>
      <c r="D14" s="3" t="s">
        <v>12</v>
      </c>
      <c r="E14" s="3">
        <v>300</v>
      </c>
      <c r="F14" s="92"/>
      <c r="G14" s="97">
        <v>0.18</v>
      </c>
      <c r="H14" s="88">
        <f>F14*(100%+G14)</f>
        <v>0</v>
      </c>
      <c r="I14" s="88">
        <f>E14*H14</f>
        <v>0</v>
      </c>
      <c r="J14" s="3">
        <v>300</v>
      </c>
      <c r="K14" s="92"/>
      <c r="L14" s="97">
        <v>0.18</v>
      </c>
      <c r="M14" s="88">
        <f>K14*(100%+L14)</f>
        <v>0</v>
      </c>
      <c r="N14" s="88">
        <f>J14*M14</f>
        <v>0</v>
      </c>
      <c r="O14" s="3">
        <v>300</v>
      </c>
      <c r="P14" s="92"/>
      <c r="Q14" s="97">
        <v>0.18</v>
      </c>
      <c r="R14" s="88">
        <f>P14*(100%+Q14)</f>
        <v>0</v>
      </c>
      <c r="S14" s="88">
        <f>O14*R14</f>
        <v>0</v>
      </c>
    </row>
    <row r="15" spans="1:19" ht="53.25" customHeight="1">
      <c r="A15" s="218"/>
      <c r="B15" s="218"/>
      <c r="C15" s="48" t="s">
        <v>118</v>
      </c>
      <c r="D15" s="3" t="s">
        <v>11</v>
      </c>
      <c r="E15" s="3">
        <v>50</v>
      </c>
      <c r="F15" s="92"/>
      <c r="G15" s="97">
        <v>0.18</v>
      </c>
      <c r="H15" s="88">
        <f t="shared" ref="H15:H17" si="12">F15*(100%+G15)</f>
        <v>0</v>
      </c>
      <c r="I15" s="88">
        <f t="shared" ref="I15:I17" si="13">E15*H15</f>
        <v>0</v>
      </c>
      <c r="J15" s="3">
        <v>50</v>
      </c>
      <c r="K15" s="92"/>
      <c r="L15" s="97">
        <v>0.18</v>
      </c>
      <c r="M15" s="88">
        <f t="shared" ref="M15:M17" si="14">K15*(100%+L15)</f>
        <v>0</v>
      </c>
      <c r="N15" s="88">
        <f t="shared" ref="N15:N17" si="15">J15*M15</f>
        <v>0</v>
      </c>
      <c r="O15" s="3">
        <v>50</v>
      </c>
      <c r="P15" s="92"/>
      <c r="Q15" s="97">
        <v>0.18</v>
      </c>
      <c r="R15" s="88">
        <f t="shared" ref="R15:R17" si="16">P15*(100%+Q15)</f>
        <v>0</v>
      </c>
      <c r="S15" s="88">
        <f t="shared" ref="S15:S17" si="17">O15*R15</f>
        <v>0</v>
      </c>
    </row>
    <row r="16" spans="1:19" ht="32.25" customHeight="1">
      <c r="A16" s="218"/>
      <c r="B16" s="218"/>
      <c r="C16" s="48" t="s">
        <v>117</v>
      </c>
      <c r="D16" s="3" t="s">
        <v>13</v>
      </c>
      <c r="E16" s="3">
        <v>400</v>
      </c>
      <c r="F16" s="92"/>
      <c r="G16" s="97">
        <v>0.18</v>
      </c>
      <c r="H16" s="88">
        <f t="shared" si="12"/>
        <v>0</v>
      </c>
      <c r="I16" s="88">
        <f t="shared" si="13"/>
        <v>0</v>
      </c>
      <c r="J16" s="3">
        <v>400</v>
      </c>
      <c r="K16" s="92"/>
      <c r="L16" s="97">
        <v>0.18</v>
      </c>
      <c r="M16" s="88">
        <f t="shared" si="14"/>
        <v>0</v>
      </c>
      <c r="N16" s="88">
        <f t="shared" si="15"/>
        <v>0</v>
      </c>
      <c r="O16" s="3">
        <v>400</v>
      </c>
      <c r="P16" s="92"/>
      <c r="Q16" s="97">
        <v>0.18</v>
      </c>
      <c r="R16" s="88">
        <f t="shared" si="16"/>
        <v>0</v>
      </c>
      <c r="S16" s="88">
        <f t="shared" si="17"/>
        <v>0</v>
      </c>
    </row>
    <row r="17" spans="1:19" ht="34.700000000000003" customHeight="1">
      <c r="A17" s="218"/>
      <c r="B17" s="218"/>
      <c r="C17" s="46" t="s">
        <v>34</v>
      </c>
      <c r="D17" s="3" t="s">
        <v>8</v>
      </c>
      <c r="E17" s="3">
        <v>30</v>
      </c>
      <c r="F17" s="92"/>
      <c r="G17" s="97">
        <v>0.18</v>
      </c>
      <c r="H17" s="88">
        <f t="shared" si="12"/>
        <v>0</v>
      </c>
      <c r="I17" s="88">
        <f t="shared" si="13"/>
        <v>0</v>
      </c>
      <c r="J17" s="3">
        <v>30</v>
      </c>
      <c r="K17" s="92"/>
      <c r="L17" s="97">
        <v>0.18</v>
      </c>
      <c r="M17" s="88">
        <f t="shared" si="14"/>
        <v>0</v>
      </c>
      <c r="N17" s="88">
        <f t="shared" si="15"/>
        <v>0</v>
      </c>
      <c r="O17" s="3">
        <v>30</v>
      </c>
      <c r="P17" s="92"/>
      <c r="Q17" s="97">
        <v>0.18</v>
      </c>
      <c r="R17" s="88">
        <f t="shared" si="16"/>
        <v>0</v>
      </c>
      <c r="S17" s="88">
        <f t="shared" si="17"/>
        <v>0</v>
      </c>
    </row>
    <row r="18" spans="1:19" ht="128.25" customHeight="1">
      <c r="A18" s="218"/>
      <c r="B18" s="218"/>
      <c r="C18" s="48" t="s">
        <v>120</v>
      </c>
      <c r="D18" s="3" t="s">
        <v>12</v>
      </c>
      <c r="E18" s="3">
        <v>40</v>
      </c>
      <c r="F18" s="92"/>
      <c r="G18" s="97">
        <v>0.18</v>
      </c>
      <c r="H18" s="88">
        <f>F18*(100%+G18)</f>
        <v>0</v>
      </c>
      <c r="I18" s="88">
        <f>E18*H18</f>
        <v>0</v>
      </c>
      <c r="J18" s="3">
        <v>40</v>
      </c>
      <c r="K18" s="92"/>
      <c r="L18" s="97">
        <v>0.18</v>
      </c>
      <c r="M18" s="88">
        <f>K18*(100%+L18)</f>
        <v>0</v>
      </c>
      <c r="N18" s="88">
        <f>J18*M18</f>
        <v>0</v>
      </c>
      <c r="O18" s="3">
        <v>40</v>
      </c>
      <c r="P18" s="92"/>
      <c r="Q18" s="97">
        <v>0.18</v>
      </c>
      <c r="R18" s="88">
        <f>P18*(100%+Q18)</f>
        <v>0</v>
      </c>
      <c r="S18" s="88">
        <f>O18*R18</f>
        <v>0</v>
      </c>
    </row>
    <row r="19" spans="1:19" ht="32.25" customHeight="1">
      <c r="A19" s="218"/>
      <c r="B19" s="218"/>
      <c r="C19" s="46" t="s">
        <v>121</v>
      </c>
      <c r="D19" s="49" t="s">
        <v>14</v>
      </c>
      <c r="E19" s="3">
        <v>8</v>
      </c>
      <c r="F19" s="92"/>
      <c r="G19" s="97">
        <v>0.18</v>
      </c>
      <c r="H19" s="88">
        <f>F19*(100%+G19)</f>
        <v>0</v>
      </c>
      <c r="I19" s="88">
        <f>E19*H19</f>
        <v>0</v>
      </c>
      <c r="J19" s="3">
        <v>8</v>
      </c>
      <c r="K19" s="92"/>
      <c r="L19" s="97">
        <v>0.18</v>
      </c>
      <c r="M19" s="88">
        <f>K19*(100%+L19)</f>
        <v>0</v>
      </c>
      <c r="N19" s="88">
        <f>J19*M19</f>
        <v>0</v>
      </c>
      <c r="O19" s="3">
        <v>8</v>
      </c>
      <c r="P19" s="92"/>
      <c r="Q19" s="97">
        <v>0.18</v>
      </c>
      <c r="R19" s="88">
        <f>P19*(100%+Q19)</f>
        <v>0</v>
      </c>
      <c r="S19" s="88">
        <f>O19*R19</f>
        <v>0</v>
      </c>
    </row>
    <row r="20" spans="1:19" ht="32.25" customHeight="1">
      <c r="A20" s="218"/>
      <c r="B20" s="218"/>
      <c r="C20" s="46" t="s">
        <v>122</v>
      </c>
      <c r="D20" s="49" t="s">
        <v>14</v>
      </c>
      <c r="E20" s="3">
        <v>8</v>
      </c>
      <c r="F20" s="92"/>
      <c r="G20" s="97">
        <v>0.18</v>
      </c>
      <c r="H20" s="88">
        <f>F20*(100%+G20)</f>
        <v>0</v>
      </c>
      <c r="I20" s="88">
        <f>E20*H20</f>
        <v>0</v>
      </c>
      <c r="J20" s="3">
        <v>8</v>
      </c>
      <c r="K20" s="92"/>
      <c r="L20" s="97">
        <v>0.18</v>
      </c>
      <c r="M20" s="88">
        <f>K20*(100%+L20)</f>
        <v>0</v>
      </c>
      <c r="N20" s="88">
        <f>J20*M20</f>
        <v>0</v>
      </c>
      <c r="O20" s="3">
        <v>8</v>
      </c>
      <c r="P20" s="92"/>
      <c r="Q20" s="97">
        <v>0.18</v>
      </c>
      <c r="R20" s="88">
        <f>P20*(100%+Q20)</f>
        <v>0</v>
      </c>
      <c r="S20" s="88">
        <f>O20*R20</f>
        <v>0</v>
      </c>
    </row>
    <row r="21" spans="1:19" ht="32.25" customHeight="1">
      <c r="A21" s="218"/>
      <c r="B21" s="218"/>
      <c r="C21" s="48" t="s">
        <v>15</v>
      </c>
      <c r="D21" s="3" t="s">
        <v>14</v>
      </c>
      <c r="E21" s="3">
        <v>10</v>
      </c>
      <c r="F21" s="92"/>
      <c r="G21" s="97">
        <v>0.18</v>
      </c>
      <c r="H21" s="88">
        <f t="shared" ref="H21:H36" si="18">F21*(100%+G21)</f>
        <v>0</v>
      </c>
      <c r="I21" s="88">
        <f t="shared" ref="I21:I36" si="19">E21*H21</f>
        <v>0</v>
      </c>
      <c r="J21" s="3">
        <v>10</v>
      </c>
      <c r="K21" s="92"/>
      <c r="L21" s="97">
        <v>0.18</v>
      </c>
      <c r="M21" s="88">
        <f t="shared" ref="M21:M36" si="20">K21*(100%+L21)</f>
        <v>0</v>
      </c>
      <c r="N21" s="88">
        <f t="shared" ref="N21:N36" si="21">J21*M21</f>
        <v>0</v>
      </c>
      <c r="O21" s="3">
        <v>10</v>
      </c>
      <c r="P21" s="92"/>
      <c r="Q21" s="97">
        <v>0.18</v>
      </c>
      <c r="R21" s="88">
        <f t="shared" ref="R21:R36" si="22">P21*(100%+Q21)</f>
        <v>0</v>
      </c>
      <c r="S21" s="88">
        <f t="shared" ref="S21:S36" si="23">O21*R21</f>
        <v>0</v>
      </c>
    </row>
    <row r="22" spans="1:19" ht="32.25" customHeight="1">
      <c r="A22" s="218"/>
      <c r="B22" s="218"/>
      <c r="C22" s="48" t="s">
        <v>16</v>
      </c>
      <c r="D22" s="3" t="s">
        <v>14</v>
      </c>
      <c r="E22" s="3">
        <v>10</v>
      </c>
      <c r="F22" s="92"/>
      <c r="G22" s="97">
        <v>0.18</v>
      </c>
      <c r="H22" s="88">
        <f t="shared" si="18"/>
        <v>0</v>
      </c>
      <c r="I22" s="88">
        <f t="shared" si="19"/>
        <v>0</v>
      </c>
      <c r="J22" s="3">
        <v>10</v>
      </c>
      <c r="K22" s="92"/>
      <c r="L22" s="97">
        <v>0.18</v>
      </c>
      <c r="M22" s="88">
        <f t="shared" si="20"/>
        <v>0</v>
      </c>
      <c r="N22" s="88">
        <f t="shared" si="21"/>
        <v>0</v>
      </c>
      <c r="O22" s="3">
        <v>10</v>
      </c>
      <c r="P22" s="92"/>
      <c r="Q22" s="97">
        <v>0.18</v>
      </c>
      <c r="R22" s="88">
        <f t="shared" si="22"/>
        <v>0</v>
      </c>
      <c r="S22" s="88">
        <f t="shared" si="23"/>
        <v>0</v>
      </c>
    </row>
    <row r="23" spans="1:19" ht="32.25" customHeight="1">
      <c r="A23" s="218"/>
      <c r="B23" s="218"/>
      <c r="C23" s="48" t="s">
        <v>17</v>
      </c>
      <c r="D23" s="3" t="s">
        <v>14</v>
      </c>
      <c r="E23" s="3">
        <v>8</v>
      </c>
      <c r="F23" s="92"/>
      <c r="G23" s="97">
        <v>0.18</v>
      </c>
      <c r="H23" s="88">
        <f t="shared" si="18"/>
        <v>0</v>
      </c>
      <c r="I23" s="88">
        <f t="shared" si="19"/>
        <v>0</v>
      </c>
      <c r="J23" s="3">
        <v>8</v>
      </c>
      <c r="K23" s="92"/>
      <c r="L23" s="97">
        <v>0.18</v>
      </c>
      <c r="M23" s="88">
        <f t="shared" si="20"/>
        <v>0</v>
      </c>
      <c r="N23" s="88">
        <f t="shared" si="21"/>
        <v>0</v>
      </c>
      <c r="O23" s="3">
        <v>8</v>
      </c>
      <c r="P23" s="92"/>
      <c r="Q23" s="97">
        <v>0.18</v>
      </c>
      <c r="R23" s="88">
        <f t="shared" si="22"/>
        <v>0</v>
      </c>
      <c r="S23" s="88">
        <f t="shared" si="23"/>
        <v>0</v>
      </c>
    </row>
    <row r="24" spans="1:19" ht="32.25" customHeight="1">
      <c r="A24" s="218"/>
      <c r="B24" s="218"/>
      <c r="C24" s="48" t="s">
        <v>123</v>
      </c>
      <c r="D24" s="3" t="s">
        <v>14</v>
      </c>
      <c r="E24" s="3">
        <v>2</v>
      </c>
      <c r="F24" s="92"/>
      <c r="G24" s="97">
        <v>0.18</v>
      </c>
      <c r="H24" s="88">
        <f t="shared" si="18"/>
        <v>0</v>
      </c>
      <c r="I24" s="88">
        <f t="shared" si="19"/>
        <v>0</v>
      </c>
      <c r="J24" s="3">
        <v>2</v>
      </c>
      <c r="K24" s="92"/>
      <c r="L24" s="97">
        <v>0.18</v>
      </c>
      <c r="M24" s="88">
        <f t="shared" si="20"/>
        <v>0</v>
      </c>
      <c r="N24" s="88">
        <f t="shared" si="21"/>
        <v>0</v>
      </c>
      <c r="O24" s="3">
        <v>2</v>
      </c>
      <c r="P24" s="92"/>
      <c r="Q24" s="97">
        <v>0.18</v>
      </c>
      <c r="R24" s="88">
        <f t="shared" si="22"/>
        <v>0</v>
      </c>
      <c r="S24" s="88">
        <f t="shared" si="23"/>
        <v>0</v>
      </c>
    </row>
    <row r="25" spans="1:19" ht="32.25" customHeight="1">
      <c r="A25" s="218"/>
      <c r="B25" s="218"/>
      <c r="C25" s="48" t="s">
        <v>19</v>
      </c>
      <c r="D25" s="3" t="s">
        <v>14</v>
      </c>
      <c r="E25" s="3">
        <v>2</v>
      </c>
      <c r="F25" s="92"/>
      <c r="G25" s="97">
        <v>0.18</v>
      </c>
      <c r="H25" s="88">
        <f t="shared" si="18"/>
        <v>0</v>
      </c>
      <c r="I25" s="88">
        <f t="shared" si="19"/>
        <v>0</v>
      </c>
      <c r="J25" s="3">
        <v>2</v>
      </c>
      <c r="K25" s="92"/>
      <c r="L25" s="97">
        <v>0.18</v>
      </c>
      <c r="M25" s="88">
        <f t="shared" si="20"/>
        <v>0</v>
      </c>
      <c r="N25" s="88">
        <f t="shared" si="21"/>
        <v>0</v>
      </c>
      <c r="O25" s="3">
        <v>2</v>
      </c>
      <c r="P25" s="92"/>
      <c r="Q25" s="97">
        <v>0.18</v>
      </c>
      <c r="R25" s="88">
        <f t="shared" si="22"/>
        <v>0</v>
      </c>
      <c r="S25" s="88">
        <f t="shared" si="23"/>
        <v>0</v>
      </c>
    </row>
    <row r="26" spans="1:19" ht="32.25" customHeight="1">
      <c r="A26" s="218"/>
      <c r="B26" s="218"/>
      <c r="C26" s="48" t="s">
        <v>36</v>
      </c>
      <c r="D26" s="3" t="s">
        <v>14</v>
      </c>
      <c r="E26" s="3">
        <v>2</v>
      </c>
      <c r="F26" s="92"/>
      <c r="G26" s="97">
        <v>0.18</v>
      </c>
      <c r="H26" s="88">
        <f t="shared" si="18"/>
        <v>0</v>
      </c>
      <c r="I26" s="88">
        <f t="shared" si="19"/>
        <v>0</v>
      </c>
      <c r="J26" s="3">
        <v>2</v>
      </c>
      <c r="K26" s="92"/>
      <c r="L26" s="97">
        <v>0.18</v>
      </c>
      <c r="M26" s="88">
        <f t="shared" si="20"/>
        <v>0</v>
      </c>
      <c r="N26" s="88">
        <f t="shared" si="21"/>
        <v>0</v>
      </c>
      <c r="O26" s="3">
        <v>2</v>
      </c>
      <c r="P26" s="92"/>
      <c r="Q26" s="97">
        <v>0.18</v>
      </c>
      <c r="R26" s="88">
        <f t="shared" si="22"/>
        <v>0</v>
      </c>
      <c r="S26" s="88">
        <f t="shared" si="23"/>
        <v>0</v>
      </c>
    </row>
    <row r="27" spans="1:19" ht="32.25" customHeight="1">
      <c r="A27" s="218"/>
      <c r="B27" s="218"/>
      <c r="C27" s="48" t="s">
        <v>20</v>
      </c>
      <c r="D27" s="3" t="s">
        <v>14</v>
      </c>
      <c r="E27" s="3">
        <v>2</v>
      </c>
      <c r="F27" s="92"/>
      <c r="G27" s="97">
        <v>0.18</v>
      </c>
      <c r="H27" s="88">
        <f t="shared" si="18"/>
        <v>0</v>
      </c>
      <c r="I27" s="88">
        <f t="shared" si="19"/>
        <v>0</v>
      </c>
      <c r="J27" s="3">
        <v>2</v>
      </c>
      <c r="K27" s="92"/>
      <c r="L27" s="97">
        <v>0.18</v>
      </c>
      <c r="M27" s="88">
        <f t="shared" si="20"/>
        <v>0</v>
      </c>
      <c r="N27" s="88">
        <f t="shared" si="21"/>
        <v>0</v>
      </c>
      <c r="O27" s="3">
        <v>2</v>
      </c>
      <c r="P27" s="92"/>
      <c r="Q27" s="97">
        <v>0.18</v>
      </c>
      <c r="R27" s="88">
        <f t="shared" si="22"/>
        <v>0</v>
      </c>
      <c r="S27" s="88">
        <f t="shared" si="23"/>
        <v>0</v>
      </c>
    </row>
    <row r="28" spans="1:19" ht="32.25" customHeight="1">
      <c r="A28" s="218"/>
      <c r="B28" s="218"/>
      <c r="C28" s="48" t="s">
        <v>21</v>
      </c>
      <c r="D28" s="3" t="s">
        <v>22</v>
      </c>
      <c r="E28" s="3">
        <v>40</v>
      </c>
      <c r="F28" s="92"/>
      <c r="G28" s="97">
        <v>0.18</v>
      </c>
      <c r="H28" s="88">
        <f t="shared" si="18"/>
        <v>0</v>
      </c>
      <c r="I28" s="88">
        <f t="shared" si="19"/>
        <v>0</v>
      </c>
      <c r="J28" s="3">
        <v>40</v>
      </c>
      <c r="K28" s="92"/>
      <c r="L28" s="97">
        <v>0.18</v>
      </c>
      <c r="M28" s="88">
        <f t="shared" si="20"/>
        <v>0</v>
      </c>
      <c r="N28" s="88">
        <f t="shared" si="21"/>
        <v>0</v>
      </c>
      <c r="O28" s="3">
        <v>40</v>
      </c>
      <c r="P28" s="92"/>
      <c r="Q28" s="97">
        <v>0.18</v>
      </c>
      <c r="R28" s="88">
        <f t="shared" si="22"/>
        <v>0</v>
      </c>
      <c r="S28" s="88">
        <f t="shared" si="23"/>
        <v>0</v>
      </c>
    </row>
    <row r="29" spans="1:19" ht="32.25" customHeight="1">
      <c r="A29" s="218"/>
      <c r="B29" s="218"/>
      <c r="C29" s="46" t="s">
        <v>48</v>
      </c>
      <c r="D29" s="3" t="s">
        <v>49</v>
      </c>
      <c r="E29" s="3">
        <v>1</v>
      </c>
      <c r="F29" s="92"/>
      <c r="G29" s="97">
        <v>0.18</v>
      </c>
      <c r="H29" s="88">
        <f t="shared" si="18"/>
        <v>0</v>
      </c>
      <c r="I29" s="88">
        <f t="shared" si="19"/>
        <v>0</v>
      </c>
      <c r="J29" s="3">
        <v>1</v>
      </c>
      <c r="K29" s="92"/>
      <c r="L29" s="97">
        <v>0.18</v>
      </c>
      <c r="M29" s="88">
        <f t="shared" si="20"/>
        <v>0</v>
      </c>
      <c r="N29" s="88">
        <f t="shared" si="21"/>
        <v>0</v>
      </c>
      <c r="O29" s="3">
        <v>1</v>
      </c>
      <c r="P29" s="92"/>
      <c r="Q29" s="97">
        <v>0.18</v>
      </c>
      <c r="R29" s="88">
        <f t="shared" si="22"/>
        <v>0</v>
      </c>
      <c r="S29" s="88">
        <f t="shared" si="23"/>
        <v>0</v>
      </c>
    </row>
    <row r="30" spans="1:19" ht="32.25" customHeight="1">
      <c r="A30" s="218"/>
      <c r="B30" s="218"/>
      <c r="C30" s="48" t="s">
        <v>124</v>
      </c>
      <c r="D30" s="3" t="s">
        <v>50</v>
      </c>
      <c r="E30" s="3">
        <v>20</v>
      </c>
      <c r="F30" s="92"/>
      <c r="G30" s="97">
        <v>0.18</v>
      </c>
      <c r="H30" s="88">
        <f t="shared" si="18"/>
        <v>0</v>
      </c>
      <c r="I30" s="88">
        <f t="shared" si="19"/>
        <v>0</v>
      </c>
      <c r="J30" s="3">
        <v>20</v>
      </c>
      <c r="K30" s="92"/>
      <c r="L30" s="97">
        <v>0.18</v>
      </c>
      <c r="M30" s="88">
        <f t="shared" si="20"/>
        <v>0</v>
      </c>
      <c r="N30" s="88">
        <f t="shared" si="21"/>
        <v>0</v>
      </c>
      <c r="O30" s="3">
        <v>20</v>
      </c>
      <c r="P30" s="92"/>
      <c r="Q30" s="97">
        <v>0.18</v>
      </c>
      <c r="R30" s="88">
        <f t="shared" si="22"/>
        <v>0</v>
      </c>
      <c r="S30" s="88">
        <f t="shared" si="23"/>
        <v>0</v>
      </c>
    </row>
    <row r="31" spans="1:19" ht="32.25" customHeight="1">
      <c r="A31" s="218"/>
      <c r="B31" s="218"/>
      <c r="C31" s="46" t="s">
        <v>52</v>
      </c>
      <c r="D31" s="3" t="s">
        <v>14</v>
      </c>
      <c r="E31" s="137">
        <v>1</v>
      </c>
      <c r="F31" s="92"/>
      <c r="G31" s="97">
        <v>0.18</v>
      </c>
      <c r="H31" s="88">
        <f t="shared" si="18"/>
        <v>0</v>
      </c>
      <c r="I31" s="88">
        <f t="shared" si="19"/>
        <v>0</v>
      </c>
      <c r="J31" s="137">
        <v>1</v>
      </c>
      <c r="K31" s="92"/>
      <c r="L31" s="97">
        <v>0.18</v>
      </c>
      <c r="M31" s="88">
        <f t="shared" si="20"/>
        <v>0</v>
      </c>
      <c r="N31" s="88">
        <f t="shared" si="21"/>
        <v>0</v>
      </c>
      <c r="O31" s="137">
        <v>1</v>
      </c>
      <c r="P31" s="92"/>
      <c r="Q31" s="97">
        <v>0.18</v>
      </c>
      <c r="R31" s="88">
        <f t="shared" si="22"/>
        <v>0</v>
      </c>
      <c r="S31" s="88">
        <f t="shared" si="23"/>
        <v>0</v>
      </c>
    </row>
    <row r="32" spans="1:19" ht="32.25" customHeight="1">
      <c r="A32" s="218"/>
      <c r="B32" s="218"/>
      <c r="C32" s="48" t="s">
        <v>161</v>
      </c>
      <c r="D32" s="73" t="s">
        <v>159</v>
      </c>
      <c r="E32" s="74">
        <v>10</v>
      </c>
      <c r="F32" s="92"/>
      <c r="G32" s="97">
        <v>0.18</v>
      </c>
      <c r="H32" s="88">
        <f t="shared" si="18"/>
        <v>0</v>
      </c>
      <c r="I32" s="88">
        <f t="shared" si="19"/>
        <v>0</v>
      </c>
      <c r="J32" s="74">
        <v>10</v>
      </c>
      <c r="K32" s="92"/>
      <c r="L32" s="97">
        <v>0.18</v>
      </c>
      <c r="M32" s="88">
        <f t="shared" si="20"/>
        <v>0</v>
      </c>
      <c r="N32" s="88">
        <f t="shared" si="21"/>
        <v>0</v>
      </c>
      <c r="O32" s="74">
        <v>10</v>
      </c>
      <c r="P32" s="92"/>
      <c r="Q32" s="97">
        <v>0.18</v>
      </c>
      <c r="R32" s="88">
        <f t="shared" si="22"/>
        <v>0</v>
      </c>
      <c r="S32" s="88">
        <f t="shared" si="23"/>
        <v>0</v>
      </c>
    </row>
    <row r="33" spans="1:19" ht="32.25" customHeight="1">
      <c r="A33" s="218"/>
      <c r="B33" s="218"/>
      <c r="C33" s="46" t="s">
        <v>162</v>
      </c>
      <c r="D33" s="73" t="s">
        <v>8</v>
      </c>
      <c r="E33" s="74">
        <v>25</v>
      </c>
      <c r="F33" s="92"/>
      <c r="G33" s="97">
        <v>0.18</v>
      </c>
      <c r="H33" s="88">
        <f t="shared" si="18"/>
        <v>0</v>
      </c>
      <c r="I33" s="88">
        <f t="shared" si="19"/>
        <v>0</v>
      </c>
      <c r="J33" s="74">
        <v>25</v>
      </c>
      <c r="K33" s="92"/>
      <c r="L33" s="97">
        <v>0.18</v>
      </c>
      <c r="M33" s="88">
        <f t="shared" si="20"/>
        <v>0</v>
      </c>
      <c r="N33" s="88">
        <f t="shared" si="21"/>
        <v>0</v>
      </c>
      <c r="O33" s="74">
        <v>25</v>
      </c>
      <c r="P33" s="92"/>
      <c r="Q33" s="97">
        <v>0.18</v>
      </c>
      <c r="R33" s="88">
        <f t="shared" si="22"/>
        <v>0</v>
      </c>
      <c r="S33" s="88">
        <f t="shared" si="23"/>
        <v>0</v>
      </c>
    </row>
    <row r="34" spans="1:19" ht="30" customHeight="1">
      <c r="A34" s="218"/>
      <c r="B34" s="218"/>
      <c r="C34" s="42" t="s">
        <v>25</v>
      </c>
      <c r="D34" s="32" t="s">
        <v>42</v>
      </c>
      <c r="E34" s="94">
        <v>1</v>
      </c>
      <c r="F34" s="130"/>
      <c r="G34" s="121">
        <v>0.18</v>
      </c>
      <c r="H34" s="129">
        <f t="shared" si="18"/>
        <v>0</v>
      </c>
      <c r="I34" s="129">
        <f t="shared" si="19"/>
        <v>0</v>
      </c>
      <c r="J34" s="94">
        <v>1</v>
      </c>
      <c r="K34" s="130"/>
      <c r="L34" s="121">
        <v>0.18</v>
      </c>
      <c r="M34" s="129">
        <f t="shared" si="20"/>
        <v>0</v>
      </c>
      <c r="N34" s="129">
        <f t="shared" si="21"/>
        <v>0</v>
      </c>
      <c r="O34" s="94">
        <v>1</v>
      </c>
      <c r="P34" s="95"/>
      <c r="Q34" s="97">
        <v>0.18</v>
      </c>
      <c r="R34" s="88">
        <f t="shared" si="22"/>
        <v>0</v>
      </c>
      <c r="S34" s="88">
        <f t="shared" si="23"/>
        <v>0</v>
      </c>
    </row>
    <row r="35" spans="1:19" ht="30" customHeight="1">
      <c r="A35" s="218"/>
      <c r="B35" s="218"/>
      <c r="C35" s="42" t="s">
        <v>27</v>
      </c>
      <c r="D35" s="32" t="s">
        <v>42</v>
      </c>
      <c r="E35" s="94">
        <v>1</v>
      </c>
      <c r="F35" s="130"/>
      <c r="G35" s="121">
        <v>0.18</v>
      </c>
      <c r="H35" s="129">
        <f t="shared" si="18"/>
        <v>0</v>
      </c>
      <c r="I35" s="129">
        <f t="shared" si="19"/>
        <v>0</v>
      </c>
      <c r="J35" s="94">
        <v>1</v>
      </c>
      <c r="K35" s="130"/>
      <c r="L35" s="121">
        <v>0.18</v>
      </c>
      <c r="M35" s="129">
        <f t="shared" si="20"/>
        <v>0</v>
      </c>
      <c r="N35" s="129">
        <f t="shared" si="21"/>
        <v>0</v>
      </c>
      <c r="O35" s="94">
        <v>1</v>
      </c>
      <c r="P35" s="95"/>
      <c r="Q35" s="97">
        <v>0.18</v>
      </c>
      <c r="R35" s="88">
        <f t="shared" si="22"/>
        <v>0</v>
      </c>
      <c r="S35" s="88">
        <f t="shared" si="23"/>
        <v>0</v>
      </c>
    </row>
    <row r="36" spans="1:19" ht="30" customHeight="1">
      <c r="A36" s="218"/>
      <c r="B36" s="218"/>
      <c r="C36" s="42" t="s">
        <v>28</v>
      </c>
      <c r="D36" s="32" t="s">
        <v>42</v>
      </c>
      <c r="E36" s="94">
        <v>1</v>
      </c>
      <c r="F36" s="130"/>
      <c r="G36" s="121">
        <v>0.18</v>
      </c>
      <c r="H36" s="129">
        <f t="shared" si="18"/>
        <v>0</v>
      </c>
      <c r="I36" s="129">
        <f t="shared" si="19"/>
        <v>0</v>
      </c>
      <c r="J36" s="94">
        <v>1</v>
      </c>
      <c r="K36" s="130"/>
      <c r="L36" s="121">
        <v>0.18</v>
      </c>
      <c r="M36" s="129">
        <f t="shared" si="20"/>
        <v>0</v>
      </c>
      <c r="N36" s="129">
        <f t="shared" si="21"/>
        <v>0</v>
      </c>
      <c r="O36" s="94">
        <v>1</v>
      </c>
      <c r="P36" s="95"/>
      <c r="Q36" s="97">
        <v>0.18</v>
      </c>
      <c r="R36" s="88">
        <f t="shared" si="22"/>
        <v>0</v>
      </c>
      <c r="S36" s="88">
        <f t="shared" si="23"/>
        <v>0</v>
      </c>
    </row>
    <row r="37" spans="1:19" ht="32.25" customHeight="1">
      <c r="A37" s="218"/>
      <c r="B37" s="218"/>
      <c r="C37" s="48" t="s">
        <v>18</v>
      </c>
      <c r="D37" s="3" t="s">
        <v>14</v>
      </c>
      <c r="E37" s="3">
        <v>10</v>
      </c>
      <c r="F37" s="92"/>
      <c r="G37" s="97">
        <v>0.05</v>
      </c>
      <c r="H37" s="88">
        <f t="shared" ref="H37:H43" si="24">F37*(100%+G37)</f>
        <v>0</v>
      </c>
      <c r="I37" s="88">
        <f t="shared" ref="I37:I43" si="25">E37*H37</f>
        <v>0</v>
      </c>
      <c r="J37" s="3">
        <v>10</v>
      </c>
      <c r="K37" s="92"/>
      <c r="L37" s="97">
        <v>0.05</v>
      </c>
      <c r="M37" s="88">
        <f t="shared" ref="M37:M43" si="26">K37*(100%+L37)</f>
        <v>0</v>
      </c>
      <c r="N37" s="88">
        <f t="shared" ref="N37:N43" si="27">J37*M37</f>
        <v>0</v>
      </c>
      <c r="O37" s="3">
        <v>10</v>
      </c>
      <c r="P37" s="92"/>
      <c r="Q37" s="97">
        <v>0.05</v>
      </c>
      <c r="R37" s="88">
        <f t="shared" ref="R37:R43" si="28">P37*(100%+Q37)</f>
        <v>0</v>
      </c>
      <c r="S37" s="88">
        <f t="shared" ref="S37:S43" si="29">O37*R37</f>
        <v>0</v>
      </c>
    </row>
    <row r="38" spans="1:19" ht="32.25" customHeight="1">
      <c r="A38" s="218"/>
      <c r="B38" s="218"/>
      <c r="C38" s="46" t="s">
        <v>167</v>
      </c>
      <c r="D38" s="3" t="s">
        <v>4</v>
      </c>
      <c r="E38" s="3">
        <v>3</v>
      </c>
      <c r="F38" s="92"/>
      <c r="G38" s="97">
        <v>0.05</v>
      </c>
      <c r="H38" s="88">
        <f t="shared" si="24"/>
        <v>0</v>
      </c>
      <c r="I38" s="88">
        <f t="shared" si="25"/>
        <v>0</v>
      </c>
      <c r="J38" s="3">
        <v>3</v>
      </c>
      <c r="K38" s="92"/>
      <c r="L38" s="97">
        <v>0.05</v>
      </c>
      <c r="M38" s="88">
        <f t="shared" si="26"/>
        <v>0</v>
      </c>
      <c r="N38" s="88">
        <f t="shared" si="27"/>
        <v>0</v>
      </c>
      <c r="O38" s="3">
        <v>3</v>
      </c>
      <c r="P38" s="92"/>
      <c r="Q38" s="97">
        <v>0.05</v>
      </c>
      <c r="R38" s="88">
        <f t="shared" si="28"/>
        <v>0</v>
      </c>
      <c r="S38" s="88">
        <f t="shared" si="29"/>
        <v>0</v>
      </c>
    </row>
    <row r="39" spans="1:19" ht="32.25" customHeight="1">
      <c r="A39" s="218"/>
      <c r="B39" s="218"/>
      <c r="C39" s="46" t="s">
        <v>69</v>
      </c>
      <c r="D39" s="3" t="s">
        <v>4</v>
      </c>
      <c r="E39" s="3">
        <v>3</v>
      </c>
      <c r="F39" s="92"/>
      <c r="G39" s="97">
        <v>0.05</v>
      </c>
      <c r="H39" s="88">
        <f t="shared" si="24"/>
        <v>0</v>
      </c>
      <c r="I39" s="88">
        <f t="shared" si="25"/>
        <v>0</v>
      </c>
      <c r="J39" s="3">
        <v>3</v>
      </c>
      <c r="K39" s="92"/>
      <c r="L39" s="97">
        <v>0.05</v>
      </c>
      <c r="M39" s="88">
        <f t="shared" si="26"/>
        <v>0</v>
      </c>
      <c r="N39" s="88">
        <f t="shared" si="27"/>
        <v>0</v>
      </c>
      <c r="O39" s="3">
        <v>3</v>
      </c>
      <c r="P39" s="92"/>
      <c r="Q39" s="97">
        <v>0.05</v>
      </c>
      <c r="R39" s="88">
        <f t="shared" si="28"/>
        <v>0</v>
      </c>
      <c r="S39" s="88">
        <f t="shared" si="29"/>
        <v>0</v>
      </c>
    </row>
    <row r="40" spans="1:19" ht="32.25" customHeight="1">
      <c r="A40" s="218"/>
      <c r="B40" s="218"/>
      <c r="C40" s="46" t="s">
        <v>71</v>
      </c>
      <c r="D40" s="3" t="s">
        <v>4</v>
      </c>
      <c r="E40" s="3">
        <v>3</v>
      </c>
      <c r="F40" s="92"/>
      <c r="G40" s="97">
        <v>0.05</v>
      </c>
      <c r="H40" s="88">
        <f t="shared" si="24"/>
        <v>0</v>
      </c>
      <c r="I40" s="88">
        <f t="shared" si="25"/>
        <v>0</v>
      </c>
      <c r="J40" s="3">
        <v>3</v>
      </c>
      <c r="K40" s="92"/>
      <c r="L40" s="97">
        <v>0.05</v>
      </c>
      <c r="M40" s="88">
        <f t="shared" si="26"/>
        <v>0</v>
      </c>
      <c r="N40" s="88">
        <f t="shared" si="27"/>
        <v>0</v>
      </c>
      <c r="O40" s="3">
        <v>3</v>
      </c>
      <c r="P40" s="92"/>
      <c r="Q40" s="97">
        <v>0.05</v>
      </c>
      <c r="R40" s="88">
        <f t="shared" si="28"/>
        <v>0</v>
      </c>
      <c r="S40" s="88">
        <f t="shared" si="29"/>
        <v>0</v>
      </c>
    </row>
    <row r="41" spans="1:19" ht="32.25" customHeight="1">
      <c r="A41" s="218"/>
      <c r="B41" s="218"/>
      <c r="C41" s="46" t="s">
        <v>72</v>
      </c>
      <c r="D41" s="3" t="s">
        <v>4</v>
      </c>
      <c r="E41" s="3">
        <v>3</v>
      </c>
      <c r="F41" s="92"/>
      <c r="G41" s="97">
        <v>0.05</v>
      </c>
      <c r="H41" s="88">
        <f t="shared" si="24"/>
        <v>0</v>
      </c>
      <c r="I41" s="88">
        <f t="shared" si="25"/>
        <v>0</v>
      </c>
      <c r="J41" s="3">
        <v>3</v>
      </c>
      <c r="K41" s="92"/>
      <c r="L41" s="97">
        <v>0.05</v>
      </c>
      <c r="M41" s="88">
        <f t="shared" si="26"/>
        <v>0</v>
      </c>
      <c r="N41" s="88">
        <f t="shared" si="27"/>
        <v>0</v>
      </c>
      <c r="O41" s="3">
        <v>3</v>
      </c>
      <c r="P41" s="92"/>
      <c r="Q41" s="97">
        <v>0.05</v>
      </c>
      <c r="R41" s="88">
        <f t="shared" si="28"/>
        <v>0</v>
      </c>
      <c r="S41" s="88">
        <f t="shared" si="29"/>
        <v>0</v>
      </c>
    </row>
    <row r="42" spans="1:19" ht="32.25" customHeight="1">
      <c r="A42" s="218"/>
      <c r="B42" s="218"/>
      <c r="C42" s="46" t="s">
        <v>244</v>
      </c>
      <c r="D42" s="3" t="s">
        <v>4</v>
      </c>
      <c r="E42" s="3">
        <v>3</v>
      </c>
      <c r="F42" s="92"/>
      <c r="G42" s="97">
        <v>0.05</v>
      </c>
      <c r="H42" s="88">
        <f t="shared" si="24"/>
        <v>0</v>
      </c>
      <c r="I42" s="88">
        <f t="shared" si="25"/>
        <v>0</v>
      </c>
      <c r="J42" s="3">
        <v>3</v>
      </c>
      <c r="K42" s="92"/>
      <c r="L42" s="97">
        <v>0.05</v>
      </c>
      <c r="M42" s="88">
        <f t="shared" si="26"/>
        <v>0</v>
      </c>
      <c r="N42" s="88">
        <f t="shared" si="27"/>
        <v>0</v>
      </c>
      <c r="O42" s="3">
        <v>3</v>
      </c>
      <c r="P42" s="92"/>
      <c r="Q42" s="97">
        <v>0.05</v>
      </c>
      <c r="R42" s="88">
        <f t="shared" si="28"/>
        <v>0</v>
      </c>
      <c r="S42" s="88">
        <f t="shared" si="29"/>
        <v>0</v>
      </c>
    </row>
    <row r="43" spans="1:19" ht="32.25" customHeight="1">
      <c r="A43" s="218"/>
      <c r="B43" s="218"/>
      <c r="C43" s="46" t="s">
        <v>23</v>
      </c>
      <c r="D43" s="3" t="s">
        <v>22</v>
      </c>
      <c r="E43" s="3">
        <v>600</v>
      </c>
      <c r="F43" s="92"/>
      <c r="G43" s="97">
        <v>0.05</v>
      </c>
      <c r="H43" s="88">
        <f t="shared" si="24"/>
        <v>0</v>
      </c>
      <c r="I43" s="88">
        <f t="shared" si="25"/>
        <v>0</v>
      </c>
      <c r="J43" s="3">
        <v>600</v>
      </c>
      <c r="K43" s="92"/>
      <c r="L43" s="97">
        <v>0.05</v>
      </c>
      <c r="M43" s="88">
        <f t="shared" si="26"/>
        <v>0</v>
      </c>
      <c r="N43" s="88">
        <f t="shared" si="27"/>
        <v>0</v>
      </c>
      <c r="O43" s="3">
        <v>600</v>
      </c>
      <c r="P43" s="92"/>
      <c r="Q43" s="97">
        <v>0.05</v>
      </c>
      <c r="R43" s="88">
        <f t="shared" si="28"/>
        <v>0</v>
      </c>
      <c r="S43" s="88">
        <f t="shared" si="29"/>
        <v>0</v>
      </c>
    </row>
    <row r="44" spans="1:19" ht="32.25" customHeight="1">
      <c r="A44" s="218"/>
      <c r="B44" s="220"/>
      <c r="C44" s="58" t="s">
        <v>65</v>
      </c>
      <c r="D44" s="59"/>
      <c r="E44" s="200">
        <f>SUM(I9:I43)</f>
        <v>0</v>
      </c>
      <c r="F44" s="201"/>
      <c r="G44" s="201"/>
      <c r="H44" s="201"/>
      <c r="I44" s="202"/>
      <c r="J44" s="200">
        <f>SUM(N9:N43)</f>
        <v>0</v>
      </c>
      <c r="K44" s="201"/>
      <c r="L44" s="201"/>
      <c r="M44" s="201"/>
      <c r="N44" s="202"/>
      <c r="O44" s="200">
        <f>SUM(S9:S43)</f>
        <v>0</v>
      </c>
      <c r="P44" s="201"/>
      <c r="Q44" s="201"/>
      <c r="R44" s="201"/>
      <c r="S44" s="202"/>
    </row>
    <row r="45" spans="1:19" s="7" customFormat="1" ht="30">
      <c r="A45" s="2" t="s">
        <v>1</v>
      </c>
      <c r="B45" s="2"/>
      <c r="C45" s="10" t="s">
        <v>53</v>
      </c>
      <c r="D45" s="54"/>
      <c r="E45" s="51" t="s">
        <v>33</v>
      </c>
      <c r="F45" s="52" t="s">
        <v>44</v>
      </c>
      <c r="G45" s="78" t="s">
        <v>45</v>
      </c>
      <c r="H45" s="78" t="s">
        <v>46</v>
      </c>
      <c r="I45" s="78" t="s">
        <v>47</v>
      </c>
      <c r="J45" s="51" t="s">
        <v>33</v>
      </c>
      <c r="K45" s="52" t="s">
        <v>44</v>
      </c>
      <c r="L45" s="78" t="s">
        <v>45</v>
      </c>
      <c r="M45" s="78" t="s">
        <v>46</v>
      </c>
      <c r="N45" s="78" t="s">
        <v>47</v>
      </c>
      <c r="O45" s="51" t="s">
        <v>33</v>
      </c>
      <c r="P45" s="52" t="s">
        <v>44</v>
      </c>
      <c r="Q45" s="78" t="s">
        <v>45</v>
      </c>
      <c r="R45" s="78" t="s">
        <v>46</v>
      </c>
      <c r="S45" s="78" t="s">
        <v>47</v>
      </c>
    </row>
    <row r="46" spans="1:19" s="7" customFormat="1" ht="15">
      <c r="A46" s="215">
        <v>1</v>
      </c>
      <c r="B46" s="219" t="s">
        <v>152</v>
      </c>
      <c r="C46" s="35" t="s">
        <v>3</v>
      </c>
      <c r="D46" s="9" t="s">
        <v>4</v>
      </c>
      <c r="E46" s="117">
        <v>12</v>
      </c>
      <c r="F46" s="88"/>
      <c r="G46" s="97">
        <v>0.18</v>
      </c>
      <c r="H46" s="88">
        <f>F46*(100%+G46)</f>
        <v>0</v>
      </c>
      <c r="I46" s="88">
        <f>E46*H46</f>
        <v>0</v>
      </c>
      <c r="J46" s="117">
        <v>12</v>
      </c>
      <c r="K46" s="88"/>
      <c r="L46" s="97">
        <v>0.18</v>
      </c>
      <c r="M46" s="88">
        <f>K46*(100%+L46)</f>
        <v>0</v>
      </c>
      <c r="N46" s="88">
        <f>J46*M46</f>
        <v>0</v>
      </c>
      <c r="O46" s="117">
        <v>12</v>
      </c>
      <c r="P46" s="88"/>
      <c r="Q46" s="97">
        <v>0.18</v>
      </c>
      <c r="R46" s="88">
        <f>P46*(100%+Q46)</f>
        <v>0</v>
      </c>
      <c r="S46" s="88">
        <f>O46*R46</f>
        <v>0</v>
      </c>
    </row>
    <row r="47" spans="1:19" s="7" customFormat="1" ht="15">
      <c r="A47" s="215"/>
      <c r="B47" s="218"/>
      <c r="C47" s="35" t="s">
        <v>5</v>
      </c>
      <c r="D47" s="9" t="s">
        <v>4</v>
      </c>
      <c r="E47" s="117">
        <v>12</v>
      </c>
      <c r="F47" s="88"/>
      <c r="G47" s="97">
        <v>0.18</v>
      </c>
      <c r="H47" s="88">
        <f t="shared" ref="H47:H49" si="30">F47*(100%+G47)</f>
        <v>0</v>
      </c>
      <c r="I47" s="88">
        <f t="shared" ref="I47:I49" si="31">E47*H47</f>
        <v>0</v>
      </c>
      <c r="J47" s="117">
        <v>12</v>
      </c>
      <c r="K47" s="88"/>
      <c r="L47" s="97">
        <v>0.18</v>
      </c>
      <c r="M47" s="88">
        <f t="shared" ref="M47:M49" si="32">K47*(100%+L47)</f>
        <v>0</v>
      </c>
      <c r="N47" s="88">
        <f t="shared" ref="N47:N49" si="33">J47*M47</f>
        <v>0</v>
      </c>
      <c r="O47" s="117">
        <v>12</v>
      </c>
      <c r="P47" s="88"/>
      <c r="Q47" s="97">
        <v>0.18</v>
      </c>
      <c r="R47" s="88">
        <f t="shared" ref="R47:R49" si="34">P47*(100%+Q47)</f>
        <v>0</v>
      </c>
      <c r="S47" s="88">
        <f t="shared" ref="S47:S49" si="35">O47*R47</f>
        <v>0</v>
      </c>
    </row>
    <row r="48" spans="1:19" s="7" customFormat="1" ht="15">
      <c r="A48" s="215"/>
      <c r="B48" s="218"/>
      <c r="C48" s="35" t="s">
        <v>70</v>
      </c>
      <c r="D48" s="13" t="s">
        <v>4</v>
      </c>
      <c r="E48" s="117">
        <v>24</v>
      </c>
      <c r="F48" s="88"/>
      <c r="G48" s="97">
        <v>0.05</v>
      </c>
      <c r="H48" s="88">
        <f t="shared" si="30"/>
        <v>0</v>
      </c>
      <c r="I48" s="88">
        <f t="shared" si="31"/>
        <v>0</v>
      </c>
      <c r="J48" s="117">
        <v>24</v>
      </c>
      <c r="K48" s="88"/>
      <c r="L48" s="97">
        <v>0.05</v>
      </c>
      <c r="M48" s="88">
        <f t="shared" si="32"/>
        <v>0</v>
      </c>
      <c r="N48" s="88">
        <f t="shared" si="33"/>
        <v>0</v>
      </c>
      <c r="O48" s="117">
        <v>24</v>
      </c>
      <c r="P48" s="88"/>
      <c r="Q48" s="97">
        <v>0.05</v>
      </c>
      <c r="R48" s="88">
        <f t="shared" si="34"/>
        <v>0</v>
      </c>
      <c r="S48" s="88">
        <f t="shared" si="35"/>
        <v>0</v>
      </c>
    </row>
    <row r="49" spans="1:19" s="7" customFormat="1" ht="15">
      <c r="A49" s="215"/>
      <c r="B49" s="218"/>
      <c r="C49" s="35" t="s">
        <v>238</v>
      </c>
      <c r="D49" s="15" t="s">
        <v>4</v>
      </c>
      <c r="E49" s="72">
        <v>1</v>
      </c>
      <c r="F49" s="88"/>
      <c r="G49" s="97">
        <v>0.05</v>
      </c>
      <c r="H49" s="88">
        <f t="shared" si="30"/>
        <v>0</v>
      </c>
      <c r="I49" s="88">
        <f t="shared" si="31"/>
        <v>0</v>
      </c>
      <c r="J49" s="72">
        <v>1</v>
      </c>
      <c r="K49" s="88"/>
      <c r="L49" s="97">
        <v>0.05</v>
      </c>
      <c r="M49" s="88">
        <f t="shared" si="32"/>
        <v>0</v>
      </c>
      <c r="N49" s="88">
        <f t="shared" si="33"/>
        <v>0</v>
      </c>
      <c r="O49" s="72">
        <v>1</v>
      </c>
      <c r="P49" s="88"/>
      <c r="Q49" s="97">
        <v>0.05</v>
      </c>
      <c r="R49" s="88">
        <f t="shared" si="34"/>
        <v>0</v>
      </c>
      <c r="S49" s="88">
        <f t="shared" si="35"/>
        <v>0</v>
      </c>
    </row>
    <row r="50" spans="1:19" s="7" customFormat="1" ht="15">
      <c r="A50" s="215"/>
      <c r="B50" s="218"/>
      <c r="C50" s="34" t="s">
        <v>63</v>
      </c>
      <c r="D50" s="57"/>
      <c r="E50" s="233">
        <f>SUM(I46:I49)</f>
        <v>0</v>
      </c>
      <c r="F50" s="234"/>
      <c r="G50" s="234"/>
      <c r="H50" s="234"/>
      <c r="I50" s="235"/>
      <c r="J50" s="233">
        <f>SUM(N46:N49)</f>
        <v>0</v>
      </c>
      <c r="K50" s="234"/>
      <c r="L50" s="234"/>
      <c r="M50" s="234"/>
      <c r="N50" s="235"/>
      <c r="O50" s="233">
        <f>SUM(S46:S49)</f>
        <v>0</v>
      </c>
      <c r="P50" s="234"/>
      <c r="Q50" s="234"/>
      <c r="R50" s="234"/>
      <c r="S50" s="235"/>
    </row>
    <row r="51" spans="1:19" ht="32.25" customHeight="1">
      <c r="A51" s="218">
        <v>2</v>
      </c>
      <c r="B51" s="218"/>
      <c r="C51" s="46" t="s">
        <v>6</v>
      </c>
      <c r="D51" s="3"/>
      <c r="E51" s="3"/>
      <c r="F51" s="92"/>
      <c r="G51" s="110"/>
      <c r="H51" s="89"/>
      <c r="I51" s="89"/>
      <c r="J51" s="3"/>
      <c r="K51" s="92"/>
      <c r="L51" s="110"/>
      <c r="M51" s="89"/>
      <c r="N51" s="89"/>
      <c r="O51" s="3"/>
      <c r="P51" s="92"/>
      <c r="Q51" s="110"/>
      <c r="R51" s="89"/>
      <c r="S51" s="89"/>
    </row>
    <row r="52" spans="1:19" ht="32.25" customHeight="1">
      <c r="A52" s="218"/>
      <c r="B52" s="218"/>
      <c r="C52" s="46" t="s">
        <v>7</v>
      </c>
      <c r="D52" s="3" t="s">
        <v>8</v>
      </c>
      <c r="E52" s="3">
        <v>5</v>
      </c>
      <c r="F52" s="92"/>
      <c r="G52" s="97">
        <v>0.18</v>
      </c>
      <c r="H52" s="88">
        <f t="shared" ref="H52:H54" si="36">F52*(100%+G52)</f>
        <v>0</v>
      </c>
      <c r="I52" s="88">
        <f t="shared" ref="I52:I54" si="37">E52*H52</f>
        <v>0</v>
      </c>
      <c r="J52" s="3">
        <v>5</v>
      </c>
      <c r="K52" s="92"/>
      <c r="L52" s="97">
        <v>0.18</v>
      </c>
      <c r="M52" s="88">
        <f t="shared" ref="M52:M54" si="38">K52*(100%+L52)</f>
        <v>0</v>
      </c>
      <c r="N52" s="88">
        <f t="shared" ref="N52:N54" si="39">J52*M52</f>
        <v>0</v>
      </c>
      <c r="O52" s="3">
        <v>5</v>
      </c>
      <c r="P52" s="92"/>
      <c r="Q52" s="97">
        <v>0.18</v>
      </c>
      <c r="R52" s="88">
        <f t="shared" ref="R52:R54" si="40">P52*(100%+Q52)</f>
        <v>0</v>
      </c>
      <c r="S52" s="88">
        <f t="shared" ref="S52:S54" si="41">O52*R52</f>
        <v>0</v>
      </c>
    </row>
    <row r="53" spans="1:19" ht="32.25" customHeight="1">
      <c r="A53" s="218"/>
      <c r="B53" s="218"/>
      <c r="C53" s="46" t="s">
        <v>9</v>
      </c>
      <c r="D53" s="3" t="s">
        <v>8</v>
      </c>
      <c r="E53" s="3">
        <v>5</v>
      </c>
      <c r="F53" s="92"/>
      <c r="G53" s="97">
        <v>0.18</v>
      </c>
      <c r="H53" s="88">
        <f t="shared" si="36"/>
        <v>0</v>
      </c>
      <c r="I53" s="88">
        <f t="shared" si="37"/>
        <v>0</v>
      </c>
      <c r="J53" s="3">
        <v>5</v>
      </c>
      <c r="K53" s="92"/>
      <c r="L53" s="97">
        <v>0.18</v>
      </c>
      <c r="M53" s="88">
        <f t="shared" si="38"/>
        <v>0</v>
      </c>
      <c r="N53" s="88">
        <f t="shared" si="39"/>
        <v>0</v>
      </c>
      <c r="O53" s="3">
        <v>5</v>
      </c>
      <c r="P53" s="92"/>
      <c r="Q53" s="97">
        <v>0.18</v>
      </c>
      <c r="R53" s="88">
        <f t="shared" si="40"/>
        <v>0</v>
      </c>
      <c r="S53" s="88">
        <f t="shared" si="41"/>
        <v>0</v>
      </c>
    </row>
    <row r="54" spans="1:19" ht="32.25" customHeight="1">
      <c r="A54" s="218"/>
      <c r="B54" s="218"/>
      <c r="C54" s="46" t="s">
        <v>35</v>
      </c>
      <c r="D54" s="3" t="s">
        <v>8</v>
      </c>
      <c r="E54" s="3">
        <v>8</v>
      </c>
      <c r="F54" s="92"/>
      <c r="G54" s="97">
        <v>0.18</v>
      </c>
      <c r="H54" s="88">
        <f t="shared" si="36"/>
        <v>0</v>
      </c>
      <c r="I54" s="88">
        <f t="shared" si="37"/>
        <v>0</v>
      </c>
      <c r="J54" s="3">
        <v>8</v>
      </c>
      <c r="K54" s="92"/>
      <c r="L54" s="97">
        <v>0.18</v>
      </c>
      <c r="M54" s="88">
        <f t="shared" si="38"/>
        <v>0</v>
      </c>
      <c r="N54" s="88">
        <f t="shared" si="39"/>
        <v>0</v>
      </c>
      <c r="O54" s="3">
        <v>8</v>
      </c>
      <c r="P54" s="92"/>
      <c r="Q54" s="97">
        <v>0.18</v>
      </c>
      <c r="R54" s="88">
        <f t="shared" si="40"/>
        <v>0</v>
      </c>
      <c r="S54" s="88">
        <f t="shared" si="41"/>
        <v>0</v>
      </c>
    </row>
    <row r="55" spans="1:19" ht="32.25" customHeight="1">
      <c r="A55" s="218"/>
      <c r="B55" s="218"/>
      <c r="C55" s="47" t="s">
        <v>10</v>
      </c>
      <c r="D55" s="3"/>
      <c r="E55" s="3"/>
      <c r="F55" s="92"/>
      <c r="G55" s="110"/>
      <c r="H55" s="89"/>
      <c r="I55" s="89"/>
      <c r="J55" s="3"/>
      <c r="K55" s="92"/>
      <c r="L55" s="110"/>
      <c r="M55" s="89"/>
      <c r="N55" s="89"/>
      <c r="O55" s="3"/>
      <c r="P55" s="92"/>
      <c r="Q55" s="110"/>
      <c r="R55" s="89"/>
      <c r="S55" s="89"/>
    </row>
    <row r="56" spans="1:19" ht="135" customHeight="1">
      <c r="A56" s="218"/>
      <c r="B56" s="218"/>
      <c r="C56" s="48" t="s">
        <v>116</v>
      </c>
      <c r="D56" s="3" t="s">
        <v>11</v>
      </c>
      <c r="E56" s="3">
        <v>25</v>
      </c>
      <c r="F56" s="92"/>
      <c r="G56" s="97">
        <v>0.18</v>
      </c>
      <c r="H56" s="88">
        <f>F56*(100%+G56)</f>
        <v>0</v>
      </c>
      <c r="I56" s="88">
        <f>E56*H56</f>
        <v>0</v>
      </c>
      <c r="J56" s="3">
        <v>25</v>
      </c>
      <c r="K56" s="92"/>
      <c r="L56" s="97">
        <v>0.18</v>
      </c>
      <c r="M56" s="88">
        <f>K56*(100%+L56)</f>
        <v>0</v>
      </c>
      <c r="N56" s="88">
        <f>J56*M56</f>
        <v>0</v>
      </c>
      <c r="O56" s="3">
        <v>25</v>
      </c>
      <c r="P56" s="92"/>
      <c r="Q56" s="97">
        <v>0.18</v>
      </c>
      <c r="R56" s="88">
        <f>P56*(100%+Q56)</f>
        <v>0</v>
      </c>
      <c r="S56" s="88">
        <f>O56*R56</f>
        <v>0</v>
      </c>
    </row>
    <row r="57" spans="1:19" ht="141.75" customHeight="1">
      <c r="A57" s="218"/>
      <c r="B57" s="218"/>
      <c r="C57" s="48" t="s">
        <v>119</v>
      </c>
      <c r="D57" s="3" t="s">
        <v>12</v>
      </c>
      <c r="E57" s="3">
        <v>200</v>
      </c>
      <c r="F57" s="92"/>
      <c r="G57" s="97">
        <v>0.18</v>
      </c>
      <c r="H57" s="88">
        <f>F57*(100%+G57)</f>
        <v>0</v>
      </c>
      <c r="I57" s="88">
        <f>E57*H57</f>
        <v>0</v>
      </c>
      <c r="J57" s="3">
        <v>200</v>
      </c>
      <c r="K57" s="92"/>
      <c r="L57" s="97">
        <v>0.18</v>
      </c>
      <c r="M57" s="88">
        <f>K57*(100%+L57)</f>
        <v>0</v>
      </c>
      <c r="N57" s="88">
        <f>J57*M57</f>
        <v>0</v>
      </c>
      <c r="O57" s="3">
        <v>200</v>
      </c>
      <c r="P57" s="92"/>
      <c r="Q57" s="97">
        <v>0.18</v>
      </c>
      <c r="R57" s="88">
        <f>P57*(100%+Q57)</f>
        <v>0</v>
      </c>
      <c r="S57" s="88">
        <f>O57*R57</f>
        <v>0</v>
      </c>
    </row>
    <row r="58" spans="1:19" ht="53.25" customHeight="1">
      <c r="A58" s="218"/>
      <c r="B58" s="218"/>
      <c r="C58" s="48" t="s">
        <v>118</v>
      </c>
      <c r="D58" s="3" t="s">
        <v>11</v>
      </c>
      <c r="E58" s="3">
        <v>40</v>
      </c>
      <c r="F58" s="92"/>
      <c r="G58" s="97">
        <v>0.18</v>
      </c>
      <c r="H58" s="88">
        <f t="shared" ref="H58:H60" si="42">F58*(100%+G58)</f>
        <v>0</v>
      </c>
      <c r="I58" s="88">
        <f t="shared" ref="I58:I60" si="43">E58*H58</f>
        <v>0</v>
      </c>
      <c r="J58" s="3">
        <v>40</v>
      </c>
      <c r="K58" s="92"/>
      <c r="L58" s="97">
        <v>0.18</v>
      </c>
      <c r="M58" s="88">
        <f t="shared" ref="M58:M60" si="44">K58*(100%+L58)</f>
        <v>0</v>
      </c>
      <c r="N58" s="88">
        <f t="shared" ref="N58:N60" si="45">J58*M58</f>
        <v>0</v>
      </c>
      <c r="O58" s="3">
        <v>40</v>
      </c>
      <c r="P58" s="92"/>
      <c r="Q58" s="97">
        <v>0.18</v>
      </c>
      <c r="R58" s="88">
        <f t="shared" ref="R58:R60" si="46">P58*(100%+Q58)</f>
        <v>0</v>
      </c>
      <c r="S58" s="88">
        <f t="shared" ref="S58:S60" si="47">O58*R58</f>
        <v>0</v>
      </c>
    </row>
    <row r="59" spans="1:19" ht="32.25" customHeight="1">
      <c r="A59" s="218"/>
      <c r="B59" s="218"/>
      <c r="C59" s="48" t="s">
        <v>117</v>
      </c>
      <c r="D59" s="3" t="s">
        <v>13</v>
      </c>
      <c r="E59" s="3">
        <v>250</v>
      </c>
      <c r="F59" s="92"/>
      <c r="G59" s="97">
        <v>0.18</v>
      </c>
      <c r="H59" s="88">
        <f t="shared" si="42"/>
        <v>0</v>
      </c>
      <c r="I59" s="88">
        <f t="shared" si="43"/>
        <v>0</v>
      </c>
      <c r="J59" s="3">
        <v>250</v>
      </c>
      <c r="K59" s="92"/>
      <c r="L59" s="97">
        <v>0.18</v>
      </c>
      <c r="M59" s="88">
        <f t="shared" si="44"/>
        <v>0</v>
      </c>
      <c r="N59" s="88">
        <f t="shared" si="45"/>
        <v>0</v>
      </c>
      <c r="O59" s="3">
        <v>250</v>
      </c>
      <c r="P59" s="92"/>
      <c r="Q59" s="97">
        <v>0.18</v>
      </c>
      <c r="R59" s="88">
        <f t="shared" si="46"/>
        <v>0</v>
      </c>
      <c r="S59" s="88">
        <f t="shared" si="47"/>
        <v>0</v>
      </c>
    </row>
    <row r="60" spans="1:19" ht="34.700000000000003" customHeight="1">
      <c r="A60" s="218"/>
      <c r="B60" s="218"/>
      <c r="C60" s="46" t="s">
        <v>34</v>
      </c>
      <c r="D60" s="3" t="s">
        <v>8</v>
      </c>
      <c r="E60" s="3">
        <v>18</v>
      </c>
      <c r="F60" s="92"/>
      <c r="G60" s="97">
        <v>0.18</v>
      </c>
      <c r="H60" s="88">
        <f t="shared" si="42"/>
        <v>0</v>
      </c>
      <c r="I60" s="88">
        <f t="shared" si="43"/>
        <v>0</v>
      </c>
      <c r="J60" s="3">
        <v>18</v>
      </c>
      <c r="K60" s="92"/>
      <c r="L60" s="97">
        <v>0.18</v>
      </c>
      <c r="M60" s="88">
        <f t="shared" si="44"/>
        <v>0</v>
      </c>
      <c r="N60" s="88">
        <f t="shared" si="45"/>
        <v>0</v>
      </c>
      <c r="O60" s="3">
        <v>18</v>
      </c>
      <c r="P60" s="92"/>
      <c r="Q60" s="97">
        <v>0.18</v>
      </c>
      <c r="R60" s="88">
        <f t="shared" si="46"/>
        <v>0</v>
      </c>
      <c r="S60" s="88">
        <f t="shared" si="47"/>
        <v>0</v>
      </c>
    </row>
    <row r="61" spans="1:19" ht="128.25" customHeight="1">
      <c r="A61" s="218"/>
      <c r="B61" s="218"/>
      <c r="C61" s="48" t="s">
        <v>120</v>
      </c>
      <c r="D61" s="3" t="s">
        <v>12</v>
      </c>
      <c r="E61" s="3">
        <v>20</v>
      </c>
      <c r="F61" s="92"/>
      <c r="G61" s="97">
        <v>0.18</v>
      </c>
      <c r="H61" s="88">
        <f>F61*(100%+G61)</f>
        <v>0</v>
      </c>
      <c r="I61" s="88">
        <f>E61*H61</f>
        <v>0</v>
      </c>
      <c r="J61" s="3">
        <v>20</v>
      </c>
      <c r="K61" s="92"/>
      <c r="L61" s="97">
        <v>0.18</v>
      </c>
      <c r="M61" s="88">
        <f>K61*(100%+L61)</f>
        <v>0</v>
      </c>
      <c r="N61" s="88">
        <f>J61*M61</f>
        <v>0</v>
      </c>
      <c r="O61" s="3">
        <v>20</v>
      </c>
      <c r="P61" s="92"/>
      <c r="Q61" s="97">
        <v>0.18</v>
      </c>
      <c r="R61" s="88">
        <f>P61*(100%+Q61)</f>
        <v>0</v>
      </c>
      <c r="S61" s="88">
        <f>O61*R61</f>
        <v>0</v>
      </c>
    </row>
    <row r="62" spans="1:19" ht="32.25" customHeight="1">
      <c r="A62" s="218"/>
      <c r="B62" s="218"/>
      <c r="C62" s="46" t="s">
        <v>121</v>
      </c>
      <c r="D62" s="49" t="s">
        <v>14</v>
      </c>
      <c r="E62" s="3">
        <v>8</v>
      </c>
      <c r="F62" s="92"/>
      <c r="G62" s="97">
        <v>0.18</v>
      </c>
      <c r="H62" s="88">
        <f>F62*(100%+G62)</f>
        <v>0</v>
      </c>
      <c r="I62" s="88">
        <f>E62*H62</f>
        <v>0</v>
      </c>
      <c r="J62" s="3">
        <v>8</v>
      </c>
      <c r="K62" s="92"/>
      <c r="L62" s="97">
        <v>0.18</v>
      </c>
      <c r="M62" s="88">
        <f>K62*(100%+L62)</f>
        <v>0</v>
      </c>
      <c r="N62" s="88">
        <f>J62*M62</f>
        <v>0</v>
      </c>
      <c r="O62" s="3">
        <v>8</v>
      </c>
      <c r="P62" s="92"/>
      <c r="Q62" s="97">
        <v>0.18</v>
      </c>
      <c r="R62" s="88">
        <f>P62*(100%+Q62)</f>
        <v>0</v>
      </c>
      <c r="S62" s="88">
        <f>O62*R62</f>
        <v>0</v>
      </c>
    </row>
    <row r="63" spans="1:19" ht="32.25" customHeight="1">
      <c r="A63" s="218"/>
      <c r="B63" s="218"/>
      <c r="C63" s="46" t="s">
        <v>122</v>
      </c>
      <c r="D63" s="49" t="s">
        <v>14</v>
      </c>
      <c r="E63" s="3">
        <v>8</v>
      </c>
      <c r="F63" s="92"/>
      <c r="G63" s="97">
        <v>0.18</v>
      </c>
      <c r="H63" s="88">
        <f>F63*(100%+G63)</f>
        <v>0</v>
      </c>
      <c r="I63" s="88">
        <f>E63*H63</f>
        <v>0</v>
      </c>
      <c r="J63" s="3">
        <v>8</v>
      </c>
      <c r="K63" s="92"/>
      <c r="L63" s="97">
        <v>0.18</v>
      </c>
      <c r="M63" s="88">
        <f>K63*(100%+L63)</f>
        <v>0</v>
      </c>
      <c r="N63" s="88">
        <f>J63*M63</f>
        <v>0</v>
      </c>
      <c r="O63" s="3">
        <v>8</v>
      </c>
      <c r="P63" s="92"/>
      <c r="Q63" s="97">
        <v>0.18</v>
      </c>
      <c r="R63" s="88">
        <f>P63*(100%+Q63)</f>
        <v>0</v>
      </c>
      <c r="S63" s="88">
        <f>O63*R63</f>
        <v>0</v>
      </c>
    </row>
    <row r="64" spans="1:19" ht="32.25" customHeight="1">
      <c r="A64" s="218"/>
      <c r="B64" s="218"/>
      <c r="C64" s="48" t="s">
        <v>15</v>
      </c>
      <c r="D64" s="3" t="s">
        <v>14</v>
      </c>
      <c r="E64" s="3">
        <v>10</v>
      </c>
      <c r="F64" s="92"/>
      <c r="G64" s="97">
        <v>0.18</v>
      </c>
      <c r="H64" s="88">
        <f t="shared" ref="H64:H79" si="48">F64*(100%+G64)</f>
        <v>0</v>
      </c>
      <c r="I64" s="88">
        <f t="shared" ref="I64:I79" si="49">E64*H64</f>
        <v>0</v>
      </c>
      <c r="J64" s="3">
        <v>10</v>
      </c>
      <c r="K64" s="92"/>
      <c r="L64" s="97">
        <v>0.18</v>
      </c>
      <c r="M64" s="88">
        <f t="shared" ref="M64:M79" si="50">K64*(100%+L64)</f>
        <v>0</v>
      </c>
      <c r="N64" s="88">
        <f t="shared" ref="N64:N79" si="51">J64*M64</f>
        <v>0</v>
      </c>
      <c r="O64" s="3">
        <v>10</v>
      </c>
      <c r="P64" s="92"/>
      <c r="Q64" s="97">
        <v>0.18</v>
      </c>
      <c r="R64" s="88">
        <f t="shared" ref="R64:R79" si="52">P64*(100%+Q64)</f>
        <v>0</v>
      </c>
      <c r="S64" s="88">
        <f t="shared" ref="S64:S79" si="53">O64*R64</f>
        <v>0</v>
      </c>
    </row>
    <row r="65" spans="1:19" ht="32.25" customHeight="1">
      <c r="A65" s="218"/>
      <c r="B65" s="218"/>
      <c r="C65" s="48" t="s">
        <v>16</v>
      </c>
      <c r="D65" s="3" t="s">
        <v>14</v>
      </c>
      <c r="E65" s="3">
        <v>10</v>
      </c>
      <c r="F65" s="92"/>
      <c r="G65" s="97">
        <v>0.18</v>
      </c>
      <c r="H65" s="88">
        <f t="shared" si="48"/>
        <v>0</v>
      </c>
      <c r="I65" s="88">
        <f t="shared" si="49"/>
        <v>0</v>
      </c>
      <c r="J65" s="3">
        <v>10</v>
      </c>
      <c r="K65" s="92"/>
      <c r="L65" s="97">
        <v>0.18</v>
      </c>
      <c r="M65" s="88">
        <f t="shared" si="50"/>
        <v>0</v>
      </c>
      <c r="N65" s="88">
        <f t="shared" si="51"/>
        <v>0</v>
      </c>
      <c r="O65" s="3">
        <v>10</v>
      </c>
      <c r="P65" s="92"/>
      <c r="Q65" s="97">
        <v>0.18</v>
      </c>
      <c r="R65" s="88">
        <f t="shared" si="52"/>
        <v>0</v>
      </c>
      <c r="S65" s="88">
        <f t="shared" si="53"/>
        <v>0</v>
      </c>
    </row>
    <row r="66" spans="1:19" ht="32.25" customHeight="1">
      <c r="A66" s="218"/>
      <c r="B66" s="218"/>
      <c r="C66" s="48" t="s">
        <v>17</v>
      </c>
      <c r="D66" s="3" t="s">
        <v>14</v>
      </c>
      <c r="E66" s="3">
        <v>8</v>
      </c>
      <c r="F66" s="92"/>
      <c r="G66" s="97">
        <v>0.18</v>
      </c>
      <c r="H66" s="88">
        <f t="shared" si="48"/>
        <v>0</v>
      </c>
      <c r="I66" s="88">
        <f t="shared" si="49"/>
        <v>0</v>
      </c>
      <c r="J66" s="3">
        <v>8</v>
      </c>
      <c r="K66" s="92"/>
      <c r="L66" s="97">
        <v>0.18</v>
      </c>
      <c r="M66" s="88">
        <f t="shared" si="50"/>
        <v>0</v>
      </c>
      <c r="N66" s="88">
        <f t="shared" si="51"/>
        <v>0</v>
      </c>
      <c r="O66" s="3">
        <v>8</v>
      </c>
      <c r="P66" s="92"/>
      <c r="Q66" s="97">
        <v>0.18</v>
      </c>
      <c r="R66" s="88">
        <f t="shared" si="52"/>
        <v>0</v>
      </c>
      <c r="S66" s="88">
        <f t="shared" si="53"/>
        <v>0</v>
      </c>
    </row>
    <row r="67" spans="1:19" ht="32.25" customHeight="1">
      <c r="A67" s="218"/>
      <c r="B67" s="218"/>
      <c r="C67" s="48" t="s">
        <v>123</v>
      </c>
      <c r="D67" s="3" t="s">
        <v>14</v>
      </c>
      <c r="E67" s="3">
        <v>2</v>
      </c>
      <c r="F67" s="92"/>
      <c r="G67" s="97">
        <v>0.18</v>
      </c>
      <c r="H67" s="88">
        <f t="shared" si="48"/>
        <v>0</v>
      </c>
      <c r="I67" s="88">
        <f t="shared" si="49"/>
        <v>0</v>
      </c>
      <c r="J67" s="3">
        <v>2</v>
      </c>
      <c r="K67" s="92"/>
      <c r="L67" s="97">
        <v>0.18</v>
      </c>
      <c r="M67" s="88">
        <f t="shared" si="50"/>
        <v>0</v>
      </c>
      <c r="N67" s="88">
        <f t="shared" si="51"/>
        <v>0</v>
      </c>
      <c r="O67" s="3">
        <v>2</v>
      </c>
      <c r="P67" s="92"/>
      <c r="Q67" s="97">
        <v>0.18</v>
      </c>
      <c r="R67" s="88">
        <f t="shared" si="52"/>
        <v>0</v>
      </c>
      <c r="S67" s="88">
        <f t="shared" si="53"/>
        <v>0</v>
      </c>
    </row>
    <row r="68" spans="1:19" ht="32.25" customHeight="1">
      <c r="A68" s="218"/>
      <c r="B68" s="218"/>
      <c r="C68" s="48" t="s">
        <v>19</v>
      </c>
      <c r="D68" s="3" t="s">
        <v>14</v>
      </c>
      <c r="E68" s="3">
        <v>2</v>
      </c>
      <c r="F68" s="92"/>
      <c r="G68" s="97">
        <v>0.18</v>
      </c>
      <c r="H68" s="88">
        <f t="shared" si="48"/>
        <v>0</v>
      </c>
      <c r="I68" s="88">
        <f t="shared" si="49"/>
        <v>0</v>
      </c>
      <c r="J68" s="3">
        <v>2</v>
      </c>
      <c r="K68" s="92"/>
      <c r="L68" s="97">
        <v>0.18</v>
      </c>
      <c r="M68" s="88">
        <f t="shared" si="50"/>
        <v>0</v>
      </c>
      <c r="N68" s="88">
        <f t="shared" si="51"/>
        <v>0</v>
      </c>
      <c r="O68" s="3">
        <v>2</v>
      </c>
      <c r="P68" s="92"/>
      <c r="Q68" s="97">
        <v>0.18</v>
      </c>
      <c r="R68" s="88">
        <f t="shared" si="52"/>
        <v>0</v>
      </c>
      <c r="S68" s="88">
        <f t="shared" si="53"/>
        <v>0</v>
      </c>
    </row>
    <row r="69" spans="1:19" ht="32.25" customHeight="1">
      <c r="A69" s="218"/>
      <c r="B69" s="218"/>
      <c r="C69" s="48" t="s">
        <v>36</v>
      </c>
      <c r="D69" s="3" t="s">
        <v>14</v>
      </c>
      <c r="E69" s="3">
        <v>2</v>
      </c>
      <c r="F69" s="92"/>
      <c r="G69" s="97">
        <v>0.18</v>
      </c>
      <c r="H69" s="88">
        <f t="shared" si="48"/>
        <v>0</v>
      </c>
      <c r="I69" s="88">
        <f t="shared" si="49"/>
        <v>0</v>
      </c>
      <c r="J69" s="3">
        <v>2</v>
      </c>
      <c r="K69" s="92"/>
      <c r="L69" s="97">
        <v>0.18</v>
      </c>
      <c r="M69" s="88">
        <f t="shared" si="50"/>
        <v>0</v>
      </c>
      <c r="N69" s="88">
        <f t="shared" si="51"/>
        <v>0</v>
      </c>
      <c r="O69" s="3">
        <v>2</v>
      </c>
      <c r="P69" s="92"/>
      <c r="Q69" s="97">
        <v>0.18</v>
      </c>
      <c r="R69" s="88">
        <f t="shared" si="52"/>
        <v>0</v>
      </c>
      <c r="S69" s="88">
        <f t="shared" si="53"/>
        <v>0</v>
      </c>
    </row>
    <row r="70" spans="1:19" ht="32.25" customHeight="1">
      <c r="A70" s="218"/>
      <c r="B70" s="218"/>
      <c r="C70" s="48" t="s">
        <v>20</v>
      </c>
      <c r="D70" s="3" t="s">
        <v>14</v>
      </c>
      <c r="E70" s="3">
        <v>2</v>
      </c>
      <c r="F70" s="92"/>
      <c r="G70" s="97">
        <v>0.18</v>
      </c>
      <c r="H70" s="88">
        <f t="shared" si="48"/>
        <v>0</v>
      </c>
      <c r="I70" s="88">
        <f t="shared" si="49"/>
        <v>0</v>
      </c>
      <c r="J70" s="3">
        <v>2</v>
      </c>
      <c r="K70" s="92"/>
      <c r="L70" s="97">
        <v>0.18</v>
      </c>
      <c r="M70" s="88">
        <f t="shared" si="50"/>
        <v>0</v>
      </c>
      <c r="N70" s="88">
        <f t="shared" si="51"/>
        <v>0</v>
      </c>
      <c r="O70" s="3">
        <v>2</v>
      </c>
      <c r="P70" s="92"/>
      <c r="Q70" s="97">
        <v>0.18</v>
      </c>
      <c r="R70" s="88">
        <f t="shared" si="52"/>
        <v>0</v>
      </c>
      <c r="S70" s="88">
        <f t="shared" si="53"/>
        <v>0</v>
      </c>
    </row>
    <row r="71" spans="1:19" ht="32.25" customHeight="1">
      <c r="A71" s="218"/>
      <c r="B71" s="218"/>
      <c r="C71" s="48" t="s">
        <v>21</v>
      </c>
      <c r="D71" s="3" t="s">
        <v>22</v>
      </c>
      <c r="E71" s="3">
        <v>40</v>
      </c>
      <c r="F71" s="92"/>
      <c r="G71" s="97">
        <v>0.18</v>
      </c>
      <c r="H71" s="88">
        <f t="shared" si="48"/>
        <v>0</v>
      </c>
      <c r="I71" s="88">
        <f t="shared" si="49"/>
        <v>0</v>
      </c>
      <c r="J71" s="3">
        <v>40</v>
      </c>
      <c r="K71" s="92"/>
      <c r="L71" s="97">
        <v>0.18</v>
      </c>
      <c r="M71" s="88">
        <f t="shared" si="50"/>
        <v>0</v>
      </c>
      <c r="N71" s="88">
        <f t="shared" si="51"/>
        <v>0</v>
      </c>
      <c r="O71" s="3">
        <v>40</v>
      </c>
      <c r="P71" s="92"/>
      <c r="Q71" s="97">
        <v>0.18</v>
      </c>
      <c r="R71" s="88">
        <f t="shared" si="52"/>
        <v>0</v>
      </c>
      <c r="S71" s="88">
        <f t="shared" si="53"/>
        <v>0</v>
      </c>
    </row>
    <row r="72" spans="1:19" ht="32.25" customHeight="1">
      <c r="A72" s="218"/>
      <c r="B72" s="218"/>
      <c r="C72" s="46" t="s">
        <v>48</v>
      </c>
      <c r="D72" s="3" t="s">
        <v>49</v>
      </c>
      <c r="E72" s="3">
        <v>1</v>
      </c>
      <c r="F72" s="92"/>
      <c r="G72" s="97">
        <v>0.18</v>
      </c>
      <c r="H72" s="88">
        <f t="shared" si="48"/>
        <v>0</v>
      </c>
      <c r="I72" s="88">
        <f t="shared" si="49"/>
        <v>0</v>
      </c>
      <c r="J72" s="3">
        <v>1</v>
      </c>
      <c r="K72" s="92"/>
      <c r="L72" s="97">
        <v>0.18</v>
      </c>
      <c r="M72" s="88">
        <f t="shared" si="50"/>
        <v>0</v>
      </c>
      <c r="N72" s="88">
        <f t="shared" si="51"/>
        <v>0</v>
      </c>
      <c r="O72" s="3">
        <v>1</v>
      </c>
      <c r="P72" s="92"/>
      <c r="Q72" s="97">
        <v>0.18</v>
      </c>
      <c r="R72" s="88">
        <f t="shared" si="52"/>
        <v>0</v>
      </c>
      <c r="S72" s="88">
        <f t="shared" si="53"/>
        <v>0</v>
      </c>
    </row>
    <row r="73" spans="1:19" ht="32.25" customHeight="1">
      <c r="A73" s="218"/>
      <c r="B73" s="218"/>
      <c r="C73" s="48" t="s">
        <v>124</v>
      </c>
      <c r="D73" s="3" t="s">
        <v>50</v>
      </c>
      <c r="E73" s="3">
        <v>20</v>
      </c>
      <c r="F73" s="92"/>
      <c r="G73" s="97">
        <v>0.18</v>
      </c>
      <c r="H73" s="88">
        <f t="shared" si="48"/>
        <v>0</v>
      </c>
      <c r="I73" s="88">
        <f t="shared" si="49"/>
        <v>0</v>
      </c>
      <c r="J73" s="3">
        <v>20</v>
      </c>
      <c r="K73" s="92"/>
      <c r="L73" s="97">
        <v>0.18</v>
      </c>
      <c r="M73" s="88">
        <f t="shared" si="50"/>
        <v>0</v>
      </c>
      <c r="N73" s="88">
        <f t="shared" si="51"/>
        <v>0</v>
      </c>
      <c r="O73" s="3">
        <v>20</v>
      </c>
      <c r="P73" s="92"/>
      <c r="Q73" s="97">
        <v>0.18</v>
      </c>
      <c r="R73" s="88">
        <f t="shared" si="52"/>
        <v>0</v>
      </c>
      <c r="S73" s="88">
        <f t="shared" si="53"/>
        <v>0</v>
      </c>
    </row>
    <row r="74" spans="1:19" ht="32.25" customHeight="1">
      <c r="A74" s="218"/>
      <c r="B74" s="218"/>
      <c r="C74" s="46" t="s">
        <v>52</v>
      </c>
      <c r="D74" s="3" t="s">
        <v>14</v>
      </c>
      <c r="E74" s="137">
        <v>1</v>
      </c>
      <c r="F74" s="92"/>
      <c r="G74" s="97">
        <v>0.18</v>
      </c>
      <c r="H74" s="88">
        <f t="shared" si="48"/>
        <v>0</v>
      </c>
      <c r="I74" s="88">
        <f t="shared" si="49"/>
        <v>0</v>
      </c>
      <c r="J74" s="137">
        <v>1</v>
      </c>
      <c r="K74" s="92"/>
      <c r="L74" s="97">
        <v>0.18</v>
      </c>
      <c r="M74" s="88">
        <f t="shared" si="50"/>
        <v>0</v>
      </c>
      <c r="N74" s="88">
        <f t="shared" si="51"/>
        <v>0</v>
      </c>
      <c r="O74" s="137">
        <v>1</v>
      </c>
      <c r="P74" s="92"/>
      <c r="Q74" s="97">
        <v>0.18</v>
      </c>
      <c r="R74" s="88">
        <f t="shared" si="52"/>
        <v>0</v>
      </c>
      <c r="S74" s="88">
        <f t="shared" si="53"/>
        <v>0</v>
      </c>
    </row>
    <row r="75" spans="1:19" ht="32.25" customHeight="1">
      <c r="A75" s="218"/>
      <c r="B75" s="218"/>
      <c r="C75" s="48" t="s">
        <v>161</v>
      </c>
      <c r="D75" s="73" t="s">
        <v>159</v>
      </c>
      <c r="E75" s="74">
        <v>8</v>
      </c>
      <c r="F75" s="92"/>
      <c r="G75" s="97">
        <v>0.18</v>
      </c>
      <c r="H75" s="88">
        <f t="shared" si="48"/>
        <v>0</v>
      </c>
      <c r="I75" s="88">
        <f t="shared" si="49"/>
        <v>0</v>
      </c>
      <c r="J75" s="74">
        <v>8</v>
      </c>
      <c r="K75" s="92"/>
      <c r="L75" s="97">
        <v>0.18</v>
      </c>
      <c r="M75" s="88">
        <f t="shared" si="50"/>
        <v>0</v>
      </c>
      <c r="N75" s="88">
        <f t="shared" si="51"/>
        <v>0</v>
      </c>
      <c r="O75" s="74">
        <v>8</v>
      </c>
      <c r="P75" s="92"/>
      <c r="Q75" s="97">
        <v>0.18</v>
      </c>
      <c r="R75" s="88">
        <f t="shared" si="52"/>
        <v>0</v>
      </c>
      <c r="S75" s="88">
        <f t="shared" si="53"/>
        <v>0</v>
      </c>
    </row>
    <row r="76" spans="1:19" ht="32.25" customHeight="1">
      <c r="A76" s="218"/>
      <c r="B76" s="218"/>
      <c r="C76" s="46" t="s">
        <v>162</v>
      </c>
      <c r="D76" s="73" t="s">
        <v>8</v>
      </c>
      <c r="E76" s="74">
        <v>20</v>
      </c>
      <c r="F76" s="92"/>
      <c r="G76" s="97">
        <v>0.18</v>
      </c>
      <c r="H76" s="88">
        <f t="shared" si="48"/>
        <v>0</v>
      </c>
      <c r="I76" s="88">
        <f t="shared" si="49"/>
        <v>0</v>
      </c>
      <c r="J76" s="74">
        <v>20</v>
      </c>
      <c r="K76" s="92"/>
      <c r="L76" s="97">
        <v>0.18</v>
      </c>
      <c r="M76" s="88">
        <f t="shared" si="50"/>
        <v>0</v>
      </c>
      <c r="N76" s="88">
        <f t="shared" si="51"/>
        <v>0</v>
      </c>
      <c r="O76" s="74">
        <v>20</v>
      </c>
      <c r="P76" s="92"/>
      <c r="Q76" s="97">
        <v>0.18</v>
      </c>
      <c r="R76" s="88">
        <f t="shared" si="52"/>
        <v>0</v>
      </c>
      <c r="S76" s="88">
        <f t="shared" si="53"/>
        <v>0</v>
      </c>
    </row>
    <row r="77" spans="1:19" ht="30" customHeight="1">
      <c r="A77" s="218"/>
      <c r="B77" s="218"/>
      <c r="C77" s="42" t="s">
        <v>25</v>
      </c>
      <c r="D77" s="32" t="s">
        <v>42</v>
      </c>
      <c r="E77" s="94">
        <v>1</v>
      </c>
      <c r="F77" s="130"/>
      <c r="G77" s="121">
        <v>0.18</v>
      </c>
      <c r="H77" s="129">
        <f t="shared" si="48"/>
        <v>0</v>
      </c>
      <c r="I77" s="129">
        <f t="shared" si="49"/>
        <v>0</v>
      </c>
      <c r="J77" s="94">
        <v>1</v>
      </c>
      <c r="K77" s="130"/>
      <c r="L77" s="121">
        <v>0.18</v>
      </c>
      <c r="M77" s="129">
        <f t="shared" si="50"/>
        <v>0</v>
      </c>
      <c r="N77" s="129">
        <f t="shared" si="51"/>
        <v>0</v>
      </c>
      <c r="O77" s="94">
        <v>1</v>
      </c>
      <c r="P77" s="95"/>
      <c r="Q77" s="97">
        <v>0.18</v>
      </c>
      <c r="R77" s="88">
        <f t="shared" si="52"/>
        <v>0</v>
      </c>
      <c r="S77" s="88">
        <f t="shared" si="53"/>
        <v>0</v>
      </c>
    </row>
    <row r="78" spans="1:19" ht="30" customHeight="1">
      <c r="A78" s="218"/>
      <c r="B78" s="218"/>
      <c r="C78" s="42" t="s">
        <v>27</v>
      </c>
      <c r="D78" s="32" t="s">
        <v>42</v>
      </c>
      <c r="E78" s="94">
        <v>1</v>
      </c>
      <c r="F78" s="130"/>
      <c r="G78" s="121">
        <v>0.18</v>
      </c>
      <c r="H78" s="129">
        <f t="shared" si="48"/>
        <v>0</v>
      </c>
      <c r="I78" s="129">
        <f t="shared" si="49"/>
        <v>0</v>
      </c>
      <c r="J78" s="94">
        <v>1</v>
      </c>
      <c r="K78" s="130"/>
      <c r="L78" s="121">
        <v>0.18</v>
      </c>
      <c r="M78" s="129">
        <f t="shared" si="50"/>
        <v>0</v>
      </c>
      <c r="N78" s="129">
        <f t="shared" si="51"/>
        <v>0</v>
      </c>
      <c r="O78" s="94">
        <v>1</v>
      </c>
      <c r="P78" s="95"/>
      <c r="Q78" s="97">
        <v>0.18</v>
      </c>
      <c r="R78" s="88">
        <f t="shared" si="52"/>
        <v>0</v>
      </c>
      <c r="S78" s="88">
        <f t="shared" si="53"/>
        <v>0</v>
      </c>
    </row>
    <row r="79" spans="1:19" ht="30" customHeight="1">
      <c r="A79" s="218"/>
      <c r="B79" s="218"/>
      <c r="C79" s="42" t="s">
        <v>28</v>
      </c>
      <c r="D79" s="32" t="s">
        <v>42</v>
      </c>
      <c r="E79" s="94">
        <v>1</v>
      </c>
      <c r="F79" s="130"/>
      <c r="G79" s="121">
        <v>0.18</v>
      </c>
      <c r="H79" s="129">
        <f t="shared" si="48"/>
        <v>0</v>
      </c>
      <c r="I79" s="129">
        <f t="shared" si="49"/>
        <v>0</v>
      </c>
      <c r="J79" s="94">
        <v>1</v>
      </c>
      <c r="K79" s="130"/>
      <c r="L79" s="121">
        <v>0.18</v>
      </c>
      <c r="M79" s="129">
        <f t="shared" si="50"/>
        <v>0</v>
      </c>
      <c r="N79" s="129">
        <f t="shared" si="51"/>
        <v>0</v>
      </c>
      <c r="O79" s="94">
        <v>1</v>
      </c>
      <c r="P79" s="95"/>
      <c r="Q79" s="97">
        <v>0.18</v>
      </c>
      <c r="R79" s="88">
        <f t="shared" si="52"/>
        <v>0</v>
      </c>
      <c r="S79" s="88">
        <f t="shared" si="53"/>
        <v>0</v>
      </c>
    </row>
    <row r="80" spans="1:19" ht="32.25" customHeight="1">
      <c r="A80" s="218"/>
      <c r="B80" s="218"/>
      <c r="C80" s="48" t="s">
        <v>18</v>
      </c>
      <c r="D80" s="3" t="s">
        <v>14</v>
      </c>
      <c r="E80" s="3">
        <v>10</v>
      </c>
      <c r="F80" s="92"/>
      <c r="G80" s="97">
        <v>0.05</v>
      </c>
      <c r="H80" s="88">
        <f t="shared" ref="H80:H86" si="54">F80*(100%+G80)</f>
        <v>0</v>
      </c>
      <c r="I80" s="88">
        <f t="shared" ref="I80:I86" si="55">E80*H80</f>
        <v>0</v>
      </c>
      <c r="J80" s="3">
        <v>10</v>
      </c>
      <c r="K80" s="92"/>
      <c r="L80" s="97">
        <v>0.05</v>
      </c>
      <c r="M80" s="88">
        <f t="shared" ref="M80:M86" si="56">K80*(100%+L80)</f>
        <v>0</v>
      </c>
      <c r="N80" s="88">
        <f t="shared" ref="N80:N86" si="57">J80*M80</f>
        <v>0</v>
      </c>
      <c r="O80" s="3">
        <v>10</v>
      </c>
      <c r="P80" s="92"/>
      <c r="Q80" s="97">
        <v>0.05</v>
      </c>
      <c r="R80" s="88">
        <f t="shared" ref="R80:R86" si="58">P80*(100%+Q80)</f>
        <v>0</v>
      </c>
      <c r="S80" s="88">
        <f t="shared" ref="S80:S86" si="59">O80*R80</f>
        <v>0</v>
      </c>
    </row>
    <row r="81" spans="1:19" ht="32.25" customHeight="1">
      <c r="A81" s="218"/>
      <c r="B81" s="218"/>
      <c r="C81" s="46" t="s">
        <v>167</v>
      </c>
      <c r="D81" s="3" t="s">
        <v>4</v>
      </c>
      <c r="E81" s="3">
        <v>3</v>
      </c>
      <c r="F81" s="92"/>
      <c r="G81" s="97">
        <v>0.05</v>
      </c>
      <c r="H81" s="88">
        <f t="shared" si="54"/>
        <v>0</v>
      </c>
      <c r="I81" s="88">
        <f t="shared" si="55"/>
        <v>0</v>
      </c>
      <c r="J81" s="3">
        <v>3</v>
      </c>
      <c r="K81" s="92"/>
      <c r="L81" s="97">
        <v>0.05</v>
      </c>
      <c r="M81" s="88">
        <f t="shared" si="56"/>
        <v>0</v>
      </c>
      <c r="N81" s="88">
        <f t="shared" si="57"/>
        <v>0</v>
      </c>
      <c r="O81" s="3">
        <v>3</v>
      </c>
      <c r="P81" s="92"/>
      <c r="Q81" s="97">
        <v>0.05</v>
      </c>
      <c r="R81" s="88">
        <f t="shared" si="58"/>
        <v>0</v>
      </c>
      <c r="S81" s="88">
        <f t="shared" si="59"/>
        <v>0</v>
      </c>
    </row>
    <row r="82" spans="1:19" ht="32.25" customHeight="1">
      <c r="A82" s="218"/>
      <c r="B82" s="218"/>
      <c r="C82" s="46" t="s">
        <v>69</v>
      </c>
      <c r="D82" s="3" t="s">
        <v>4</v>
      </c>
      <c r="E82" s="3">
        <v>3</v>
      </c>
      <c r="F82" s="92"/>
      <c r="G82" s="97">
        <v>0.05</v>
      </c>
      <c r="H82" s="88">
        <f t="shared" si="54"/>
        <v>0</v>
      </c>
      <c r="I82" s="88">
        <f t="shared" si="55"/>
        <v>0</v>
      </c>
      <c r="J82" s="3">
        <v>3</v>
      </c>
      <c r="K82" s="92"/>
      <c r="L82" s="97">
        <v>0.05</v>
      </c>
      <c r="M82" s="88">
        <f t="shared" si="56"/>
        <v>0</v>
      </c>
      <c r="N82" s="88">
        <f t="shared" si="57"/>
        <v>0</v>
      </c>
      <c r="O82" s="3">
        <v>3</v>
      </c>
      <c r="P82" s="92"/>
      <c r="Q82" s="97">
        <v>0.05</v>
      </c>
      <c r="R82" s="88">
        <f t="shared" si="58"/>
        <v>0</v>
      </c>
      <c r="S82" s="88">
        <f t="shared" si="59"/>
        <v>0</v>
      </c>
    </row>
    <row r="83" spans="1:19" ht="32.25" customHeight="1">
      <c r="A83" s="218"/>
      <c r="B83" s="218"/>
      <c r="C83" s="46" t="s">
        <v>71</v>
      </c>
      <c r="D83" s="3" t="s">
        <v>4</v>
      </c>
      <c r="E83" s="3">
        <v>2</v>
      </c>
      <c r="F83" s="92"/>
      <c r="G83" s="97">
        <v>0.05</v>
      </c>
      <c r="H83" s="88">
        <f t="shared" si="54"/>
        <v>0</v>
      </c>
      <c r="I83" s="88">
        <f t="shared" si="55"/>
        <v>0</v>
      </c>
      <c r="J83" s="3">
        <v>2</v>
      </c>
      <c r="K83" s="92"/>
      <c r="L83" s="97">
        <v>0.05</v>
      </c>
      <c r="M83" s="88">
        <f t="shared" si="56"/>
        <v>0</v>
      </c>
      <c r="N83" s="88">
        <f t="shared" si="57"/>
        <v>0</v>
      </c>
      <c r="O83" s="3">
        <v>2</v>
      </c>
      <c r="P83" s="92"/>
      <c r="Q83" s="97">
        <v>0.05</v>
      </c>
      <c r="R83" s="88">
        <f t="shared" si="58"/>
        <v>0</v>
      </c>
      <c r="S83" s="88">
        <f t="shared" si="59"/>
        <v>0</v>
      </c>
    </row>
    <row r="84" spans="1:19" ht="32.25" customHeight="1">
      <c r="A84" s="218"/>
      <c r="B84" s="218"/>
      <c r="C84" s="46" t="s">
        <v>72</v>
      </c>
      <c r="D84" s="3" t="s">
        <v>4</v>
      </c>
      <c r="E84" s="3">
        <v>2</v>
      </c>
      <c r="F84" s="92"/>
      <c r="G84" s="97">
        <v>0.05</v>
      </c>
      <c r="H84" s="88">
        <f t="shared" si="54"/>
        <v>0</v>
      </c>
      <c r="I84" s="88">
        <f t="shared" si="55"/>
        <v>0</v>
      </c>
      <c r="J84" s="3">
        <v>2</v>
      </c>
      <c r="K84" s="92"/>
      <c r="L84" s="97">
        <v>0.05</v>
      </c>
      <c r="M84" s="88">
        <f t="shared" si="56"/>
        <v>0</v>
      </c>
      <c r="N84" s="88">
        <f t="shared" si="57"/>
        <v>0</v>
      </c>
      <c r="O84" s="3">
        <v>2</v>
      </c>
      <c r="P84" s="92"/>
      <c r="Q84" s="97">
        <v>0.05</v>
      </c>
      <c r="R84" s="88">
        <f t="shared" si="58"/>
        <v>0</v>
      </c>
      <c r="S84" s="88">
        <f t="shared" si="59"/>
        <v>0</v>
      </c>
    </row>
    <row r="85" spans="1:19" ht="32.25" customHeight="1">
      <c r="A85" s="218"/>
      <c r="B85" s="218"/>
      <c r="C85" s="46" t="s">
        <v>244</v>
      </c>
      <c r="D85" s="3" t="s">
        <v>4</v>
      </c>
      <c r="E85" s="3">
        <v>2</v>
      </c>
      <c r="F85" s="92"/>
      <c r="G85" s="97">
        <v>0.05</v>
      </c>
      <c r="H85" s="88">
        <f t="shared" si="54"/>
        <v>0</v>
      </c>
      <c r="I85" s="88">
        <f t="shared" si="55"/>
        <v>0</v>
      </c>
      <c r="J85" s="3">
        <v>2</v>
      </c>
      <c r="K85" s="92"/>
      <c r="L85" s="97">
        <v>0.05</v>
      </c>
      <c r="M85" s="88">
        <f t="shared" si="56"/>
        <v>0</v>
      </c>
      <c r="N85" s="88">
        <f t="shared" si="57"/>
        <v>0</v>
      </c>
      <c r="O85" s="3">
        <v>2</v>
      </c>
      <c r="P85" s="92"/>
      <c r="Q85" s="97">
        <v>0.05</v>
      </c>
      <c r="R85" s="88">
        <f t="shared" si="58"/>
        <v>0</v>
      </c>
      <c r="S85" s="88">
        <f t="shared" si="59"/>
        <v>0</v>
      </c>
    </row>
    <row r="86" spans="1:19" ht="32.25" customHeight="1">
      <c r="A86" s="218"/>
      <c r="B86" s="218"/>
      <c r="C86" s="46" t="s">
        <v>23</v>
      </c>
      <c r="D86" s="3" t="s">
        <v>22</v>
      </c>
      <c r="E86" s="3">
        <v>500</v>
      </c>
      <c r="F86" s="92"/>
      <c r="G86" s="97">
        <v>0.05</v>
      </c>
      <c r="H86" s="88">
        <f t="shared" si="54"/>
        <v>0</v>
      </c>
      <c r="I86" s="88">
        <f t="shared" si="55"/>
        <v>0</v>
      </c>
      <c r="J86" s="3">
        <v>500</v>
      </c>
      <c r="K86" s="92"/>
      <c r="L86" s="97">
        <v>0.05</v>
      </c>
      <c r="M86" s="88">
        <f t="shared" si="56"/>
        <v>0</v>
      </c>
      <c r="N86" s="88">
        <f t="shared" si="57"/>
        <v>0</v>
      </c>
      <c r="O86" s="3">
        <v>500</v>
      </c>
      <c r="P86" s="92"/>
      <c r="Q86" s="97">
        <v>0.05</v>
      </c>
      <c r="R86" s="88">
        <f t="shared" si="58"/>
        <v>0</v>
      </c>
      <c r="S86" s="88">
        <f t="shared" si="59"/>
        <v>0</v>
      </c>
    </row>
    <row r="87" spans="1:19" ht="32.25" customHeight="1">
      <c r="A87" s="218"/>
      <c r="B87" s="220"/>
      <c r="C87" s="58" t="s">
        <v>65</v>
      </c>
      <c r="D87" s="59"/>
      <c r="E87" s="200">
        <f>SUM(I52:I86)</f>
        <v>0</v>
      </c>
      <c r="F87" s="201"/>
      <c r="G87" s="201"/>
      <c r="H87" s="201"/>
      <c r="I87" s="202"/>
      <c r="J87" s="200">
        <f>SUM(N52:N86)</f>
        <v>0</v>
      </c>
      <c r="K87" s="201"/>
      <c r="L87" s="201"/>
      <c r="M87" s="201"/>
      <c r="N87" s="202"/>
      <c r="O87" s="200">
        <f>SUM(S52:S86)</f>
        <v>0</v>
      </c>
      <c r="P87" s="201"/>
      <c r="Q87" s="201"/>
      <c r="R87" s="201"/>
      <c r="S87" s="202"/>
    </row>
    <row r="88" spans="1:19" ht="35.1" customHeight="1">
      <c r="A88" s="29" t="s">
        <v>1</v>
      </c>
      <c r="B88" s="29"/>
      <c r="C88" s="28" t="s">
        <v>54</v>
      </c>
      <c r="D88" s="26"/>
      <c r="E88" s="51" t="s">
        <v>33</v>
      </c>
      <c r="F88" s="52" t="s">
        <v>44</v>
      </c>
      <c r="G88" s="78" t="s">
        <v>45</v>
      </c>
      <c r="H88" s="78" t="s">
        <v>46</v>
      </c>
      <c r="I88" s="78" t="s">
        <v>47</v>
      </c>
      <c r="J88" s="51" t="s">
        <v>33</v>
      </c>
      <c r="K88" s="52" t="s">
        <v>44</v>
      </c>
      <c r="L88" s="78" t="s">
        <v>45</v>
      </c>
      <c r="M88" s="78" t="s">
        <v>46</v>
      </c>
      <c r="N88" s="78" t="s">
        <v>47</v>
      </c>
      <c r="O88" s="51" t="s">
        <v>33</v>
      </c>
      <c r="P88" s="52" t="s">
        <v>44</v>
      </c>
      <c r="Q88" s="78" t="s">
        <v>45</v>
      </c>
      <c r="R88" s="78" t="s">
        <v>46</v>
      </c>
      <c r="S88" s="78" t="s">
        <v>47</v>
      </c>
    </row>
    <row r="89" spans="1:19" ht="35.1" customHeight="1">
      <c r="A89" s="212">
        <v>1</v>
      </c>
      <c r="B89" s="212" t="s">
        <v>151</v>
      </c>
      <c r="C89" s="35" t="s">
        <v>73</v>
      </c>
      <c r="D89" s="24" t="s">
        <v>4</v>
      </c>
      <c r="E89" s="131">
        <v>12</v>
      </c>
      <c r="F89" s="142"/>
      <c r="G89" s="121">
        <v>0.18</v>
      </c>
      <c r="H89" s="129">
        <f t="shared" ref="H89:H96" si="60">F89*(100%+G89)</f>
        <v>0</v>
      </c>
      <c r="I89" s="129">
        <f t="shared" ref="I89:I96" si="61">E89*H89</f>
        <v>0</v>
      </c>
      <c r="J89" s="131">
        <v>12</v>
      </c>
      <c r="K89" s="142"/>
      <c r="L89" s="121">
        <v>0.18</v>
      </c>
      <c r="M89" s="149">
        <f t="shared" ref="M89:M96" si="62">K89*(100%+L89)</f>
        <v>0</v>
      </c>
      <c r="N89" s="149">
        <f t="shared" ref="N89:N96" si="63">J89*M89</f>
        <v>0</v>
      </c>
      <c r="O89" s="131">
        <v>12</v>
      </c>
      <c r="P89" s="81"/>
      <c r="Q89" s="97">
        <v>0.18</v>
      </c>
      <c r="R89" s="75">
        <f t="shared" ref="R89:R96" si="64">P89*(100%+Q89)</f>
        <v>0</v>
      </c>
      <c r="S89" s="75">
        <f t="shared" ref="S89:S96" si="65">O89*R89</f>
        <v>0</v>
      </c>
    </row>
    <row r="90" spans="1:19" ht="35.1" customHeight="1">
      <c r="A90" s="213"/>
      <c r="B90" s="213"/>
      <c r="C90" s="36" t="s">
        <v>75</v>
      </c>
      <c r="D90" s="24" t="s">
        <v>4</v>
      </c>
      <c r="E90" s="131">
        <f>12*7</f>
        <v>84</v>
      </c>
      <c r="F90" s="122"/>
      <c r="G90" s="121">
        <v>0.18</v>
      </c>
      <c r="H90" s="129">
        <f t="shared" si="60"/>
        <v>0</v>
      </c>
      <c r="I90" s="129">
        <f t="shared" si="61"/>
        <v>0</v>
      </c>
      <c r="J90" s="131">
        <f>12*6</f>
        <v>72</v>
      </c>
      <c r="K90" s="122"/>
      <c r="L90" s="121">
        <v>0.18</v>
      </c>
      <c r="M90" s="149">
        <f t="shared" si="62"/>
        <v>0</v>
      </c>
      <c r="N90" s="149">
        <f t="shared" si="63"/>
        <v>0</v>
      </c>
      <c r="O90" s="131">
        <f>12*5</f>
        <v>60</v>
      </c>
      <c r="P90" s="105"/>
      <c r="Q90" s="97">
        <v>0.18</v>
      </c>
      <c r="R90" s="75">
        <f t="shared" si="64"/>
        <v>0</v>
      </c>
      <c r="S90" s="75">
        <f t="shared" si="65"/>
        <v>0</v>
      </c>
    </row>
    <row r="91" spans="1:19" ht="35.1" customHeight="1">
      <c r="A91" s="213"/>
      <c r="B91" s="213"/>
      <c r="C91" s="36" t="s">
        <v>74</v>
      </c>
      <c r="D91" s="24" t="s">
        <v>8</v>
      </c>
      <c r="E91" s="131">
        <f>12*7</f>
        <v>84</v>
      </c>
      <c r="F91" s="142"/>
      <c r="G91" s="121">
        <v>0.05</v>
      </c>
      <c r="H91" s="129">
        <f t="shared" si="60"/>
        <v>0</v>
      </c>
      <c r="I91" s="129">
        <f t="shared" si="61"/>
        <v>0</v>
      </c>
      <c r="J91" s="131">
        <f>12*6</f>
        <v>72</v>
      </c>
      <c r="K91" s="142"/>
      <c r="L91" s="121">
        <v>0.05</v>
      </c>
      <c r="M91" s="149">
        <f t="shared" si="62"/>
        <v>0</v>
      </c>
      <c r="N91" s="149">
        <f t="shared" si="63"/>
        <v>0</v>
      </c>
      <c r="O91" s="131">
        <f>12*5</f>
        <v>60</v>
      </c>
      <c r="P91" s="81"/>
      <c r="Q91" s="97">
        <v>0.05</v>
      </c>
      <c r="R91" s="75">
        <f t="shared" si="64"/>
        <v>0</v>
      </c>
      <c r="S91" s="75">
        <f t="shared" si="65"/>
        <v>0</v>
      </c>
    </row>
    <row r="92" spans="1:19" ht="35.1" customHeight="1">
      <c r="A92" s="213"/>
      <c r="B92" s="213"/>
      <c r="C92" s="36" t="s">
        <v>240</v>
      </c>
      <c r="D92" s="24" t="s">
        <v>8</v>
      </c>
      <c r="E92" s="31">
        <v>1</v>
      </c>
      <c r="F92" s="122"/>
      <c r="G92" s="121">
        <v>0.05</v>
      </c>
      <c r="H92" s="129">
        <f t="shared" si="60"/>
        <v>0</v>
      </c>
      <c r="I92" s="129">
        <f t="shared" si="61"/>
        <v>0</v>
      </c>
      <c r="J92" s="31">
        <v>1</v>
      </c>
      <c r="K92" s="122"/>
      <c r="L92" s="121">
        <v>0.05</v>
      </c>
      <c r="M92" s="149">
        <f t="shared" si="62"/>
        <v>0</v>
      </c>
      <c r="N92" s="149">
        <f t="shared" si="63"/>
        <v>0</v>
      </c>
      <c r="O92" s="31">
        <v>1</v>
      </c>
      <c r="P92" s="105"/>
      <c r="Q92" s="97">
        <v>0.05</v>
      </c>
      <c r="R92" s="75">
        <f t="shared" si="64"/>
        <v>0</v>
      </c>
      <c r="S92" s="75">
        <f t="shared" si="65"/>
        <v>0</v>
      </c>
    </row>
    <row r="93" spans="1:19" ht="35.1" customHeight="1">
      <c r="A93" s="213"/>
      <c r="B93" s="213"/>
      <c r="C93" s="36" t="s">
        <v>55</v>
      </c>
      <c r="D93" s="24" t="s">
        <v>8</v>
      </c>
      <c r="E93" s="131">
        <f>12*7</f>
        <v>84</v>
      </c>
      <c r="F93" s="142"/>
      <c r="G93" s="121">
        <v>0.05</v>
      </c>
      <c r="H93" s="129">
        <f t="shared" si="60"/>
        <v>0</v>
      </c>
      <c r="I93" s="129">
        <f t="shared" si="61"/>
        <v>0</v>
      </c>
      <c r="J93" s="131">
        <f>12*7</f>
        <v>84</v>
      </c>
      <c r="K93" s="142"/>
      <c r="L93" s="121">
        <v>0.05</v>
      </c>
      <c r="M93" s="149">
        <f t="shared" si="62"/>
        <v>0</v>
      </c>
      <c r="N93" s="149">
        <f t="shared" si="63"/>
        <v>0</v>
      </c>
      <c r="O93" s="131">
        <f>12*7</f>
        <v>84</v>
      </c>
      <c r="P93" s="81"/>
      <c r="Q93" s="97">
        <v>0.05</v>
      </c>
      <c r="R93" s="75">
        <f t="shared" si="64"/>
        <v>0</v>
      </c>
      <c r="S93" s="75">
        <f t="shared" si="65"/>
        <v>0</v>
      </c>
    </row>
    <row r="94" spans="1:19" ht="35.1" customHeight="1">
      <c r="A94" s="213"/>
      <c r="B94" s="213"/>
      <c r="C94" s="36" t="s">
        <v>56</v>
      </c>
      <c r="D94" s="24" t="s">
        <v>8</v>
      </c>
      <c r="E94" s="131">
        <f>12*3</f>
        <v>36</v>
      </c>
      <c r="F94" s="142"/>
      <c r="G94" s="121">
        <v>0.05</v>
      </c>
      <c r="H94" s="129">
        <f t="shared" si="60"/>
        <v>0</v>
      </c>
      <c r="I94" s="129">
        <f t="shared" si="61"/>
        <v>0</v>
      </c>
      <c r="J94" s="131">
        <f>12*3</f>
        <v>36</v>
      </c>
      <c r="K94" s="142"/>
      <c r="L94" s="121">
        <v>0.05</v>
      </c>
      <c r="M94" s="149">
        <f t="shared" si="62"/>
        <v>0</v>
      </c>
      <c r="N94" s="149">
        <f t="shared" si="63"/>
        <v>0</v>
      </c>
      <c r="O94" s="131">
        <f>12*3</f>
        <v>36</v>
      </c>
      <c r="P94" s="81"/>
      <c r="Q94" s="97">
        <v>0.05</v>
      </c>
      <c r="R94" s="75">
        <f t="shared" si="64"/>
        <v>0</v>
      </c>
      <c r="S94" s="75">
        <f t="shared" si="65"/>
        <v>0</v>
      </c>
    </row>
    <row r="95" spans="1:19" ht="35.1" customHeight="1">
      <c r="A95" s="213"/>
      <c r="B95" s="213"/>
      <c r="C95" s="36" t="s">
        <v>241</v>
      </c>
      <c r="D95" s="24" t="s">
        <v>8</v>
      </c>
      <c r="E95" s="131">
        <f>12*2</f>
        <v>24</v>
      </c>
      <c r="F95" s="122"/>
      <c r="G95" s="121">
        <v>0.05</v>
      </c>
      <c r="H95" s="129">
        <f t="shared" si="60"/>
        <v>0</v>
      </c>
      <c r="I95" s="129">
        <f t="shared" si="61"/>
        <v>0</v>
      </c>
      <c r="J95" s="131">
        <f>12*2</f>
        <v>24</v>
      </c>
      <c r="K95" s="122"/>
      <c r="L95" s="121">
        <v>0.05</v>
      </c>
      <c r="M95" s="149">
        <f t="shared" si="62"/>
        <v>0</v>
      </c>
      <c r="N95" s="149">
        <f t="shared" si="63"/>
        <v>0</v>
      </c>
      <c r="O95" s="131">
        <f>12*2</f>
        <v>24</v>
      </c>
      <c r="P95" s="105"/>
      <c r="Q95" s="97">
        <v>0.05</v>
      </c>
      <c r="R95" s="75">
        <f t="shared" si="64"/>
        <v>0</v>
      </c>
      <c r="S95" s="75">
        <f t="shared" si="65"/>
        <v>0</v>
      </c>
    </row>
    <row r="96" spans="1:19" ht="35.1" customHeight="1">
      <c r="A96" s="213"/>
      <c r="B96" s="213"/>
      <c r="C96" s="36" t="s">
        <v>57</v>
      </c>
      <c r="D96" s="24" t="s">
        <v>8</v>
      </c>
      <c r="E96" s="131">
        <f>12*3</f>
        <v>36</v>
      </c>
      <c r="F96" s="122"/>
      <c r="G96" s="121">
        <v>0.05</v>
      </c>
      <c r="H96" s="129">
        <f t="shared" si="60"/>
        <v>0</v>
      </c>
      <c r="I96" s="129">
        <f t="shared" si="61"/>
        <v>0</v>
      </c>
      <c r="J96" s="131">
        <f>12*3</f>
        <v>36</v>
      </c>
      <c r="K96" s="122"/>
      <c r="L96" s="121">
        <v>0.05</v>
      </c>
      <c r="M96" s="149">
        <f t="shared" si="62"/>
        <v>0</v>
      </c>
      <c r="N96" s="149">
        <f t="shared" si="63"/>
        <v>0</v>
      </c>
      <c r="O96" s="131">
        <f>12*3</f>
        <v>36</v>
      </c>
      <c r="P96" s="105"/>
      <c r="Q96" s="97">
        <v>0.05</v>
      </c>
      <c r="R96" s="75">
        <f t="shared" si="64"/>
        <v>0</v>
      </c>
      <c r="S96" s="75">
        <f t="shared" si="65"/>
        <v>0</v>
      </c>
    </row>
    <row r="97" spans="1:19" ht="35.1" customHeight="1">
      <c r="A97" s="213"/>
      <c r="B97" s="213"/>
      <c r="C97" s="33" t="s">
        <v>64</v>
      </c>
      <c r="D97" s="60"/>
      <c r="E97" s="204">
        <f>SUM(I89:I96)</f>
        <v>0</v>
      </c>
      <c r="F97" s="205"/>
      <c r="G97" s="205"/>
      <c r="H97" s="205"/>
      <c r="I97" s="206">
        <f>SUM(I89:I96)</f>
        <v>0</v>
      </c>
      <c r="J97" s="204">
        <f>SUM(N89:N96)</f>
        <v>0</v>
      </c>
      <c r="K97" s="205"/>
      <c r="L97" s="205"/>
      <c r="M97" s="205"/>
      <c r="N97" s="206">
        <f>SUM(N89:N96)</f>
        <v>0</v>
      </c>
      <c r="O97" s="204">
        <f>SUM(S89:S96)</f>
        <v>0</v>
      </c>
      <c r="P97" s="205"/>
      <c r="Q97" s="205"/>
      <c r="R97" s="205"/>
      <c r="S97" s="206">
        <f>SUM(S89:S96)</f>
        <v>0</v>
      </c>
    </row>
    <row r="98" spans="1:19" ht="30" customHeight="1">
      <c r="A98" s="213">
        <v>2</v>
      </c>
      <c r="B98" s="213"/>
      <c r="C98" s="37" t="s">
        <v>114</v>
      </c>
      <c r="D98" s="24"/>
      <c r="E98" s="131"/>
      <c r="F98" s="130"/>
      <c r="G98" s="132"/>
      <c r="H98" s="133"/>
      <c r="I98" s="133"/>
      <c r="J98" s="131"/>
      <c r="K98" s="144"/>
      <c r="L98" s="132"/>
      <c r="M98" s="132"/>
      <c r="N98" s="132"/>
      <c r="O98" s="131"/>
      <c r="P98" s="83"/>
      <c r="Q98" s="99"/>
      <c r="R98" s="99"/>
      <c r="S98" s="99"/>
    </row>
    <row r="99" spans="1:19" ht="30" customHeight="1">
      <c r="A99" s="213"/>
      <c r="B99" s="213"/>
      <c r="C99" s="38" t="s">
        <v>37</v>
      </c>
      <c r="D99" s="24" t="s">
        <v>8</v>
      </c>
      <c r="E99" s="134">
        <v>7</v>
      </c>
      <c r="F99" s="130"/>
      <c r="G99" s="121">
        <v>0.18</v>
      </c>
      <c r="H99" s="129">
        <f t="shared" ref="H99:H101" si="66">F99*(100%+G99)</f>
        <v>0</v>
      </c>
      <c r="I99" s="129">
        <f t="shared" ref="I99:I101" si="67">E99*H99</f>
        <v>0</v>
      </c>
      <c r="J99" s="134">
        <v>7</v>
      </c>
      <c r="K99" s="144"/>
      <c r="L99" s="121">
        <v>0.18</v>
      </c>
      <c r="M99" s="129">
        <f t="shared" ref="M99:M101" si="68">K99*(100%+L99)</f>
        <v>0</v>
      </c>
      <c r="N99" s="129">
        <f t="shared" ref="N99:N101" si="69">J99*M99</f>
        <v>0</v>
      </c>
      <c r="O99" s="134">
        <v>7</v>
      </c>
      <c r="P99" s="83"/>
      <c r="Q99" s="97">
        <v>0.18</v>
      </c>
      <c r="R99" s="88">
        <f t="shared" ref="R99:R101" si="70">P99*(100%+Q99)</f>
        <v>0</v>
      </c>
      <c r="S99" s="88">
        <f t="shared" ref="S99:S101" si="71">O99*R99</f>
        <v>0</v>
      </c>
    </row>
    <row r="100" spans="1:19" ht="30" customHeight="1">
      <c r="A100" s="213"/>
      <c r="B100" s="213"/>
      <c r="C100" s="38" t="s">
        <v>38</v>
      </c>
      <c r="D100" s="24" t="s">
        <v>8</v>
      </c>
      <c r="E100" s="134">
        <v>4</v>
      </c>
      <c r="F100" s="130"/>
      <c r="G100" s="121">
        <v>0.18</v>
      </c>
      <c r="H100" s="129">
        <f t="shared" si="66"/>
        <v>0</v>
      </c>
      <c r="I100" s="129">
        <f t="shared" si="67"/>
        <v>0</v>
      </c>
      <c r="J100" s="134">
        <v>4</v>
      </c>
      <c r="K100" s="144"/>
      <c r="L100" s="121">
        <v>0.18</v>
      </c>
      <c r="M100" s="129">
        <f t="shared" si="68"/>
        <v>0</v>
      </c>
      <c r="N100" s="129">
        <f t="shared" si="69"/>
        <v>0</v>
      </c>
      <c r="O100" s="134">
        <v>4</v>
      </c>
      <c r="P100" s="83"/>
      <c r="Q100" s="97">
        <v>0.18</v>
      </c>
      <c r="R100" s="88">
        <f t="shared" si="70"/>
        <v>0</v>
      </c>
      <c r="S100" s="88">
        <f t="shared" si="71"/>
        <v>0</v>
      </c>
    </row>
    <row r="101" spans="1:19" ht="30" customHeight="1">
      <c r="A101" s="213"/>
      <c r="B101" s="213"/>
      <c r="C101" s="38" t="s">
        <v>39</v>
      </c>
      <c r="D101" s="24" t="s">
        <v>8</v>
      </c>
      <c r="E101" s="134">
        <v>3</v>
      </c>
      <c r="F101" s="130"/>
      <c r="G101" s="121">
        <v>0.18</v>
      </c>
      <c r="H101" s="129">
        <f t="shared" si="66"/>
        <v>0</v>
      </c>
      <c r="I101" s="129">
        <f t="shared" si="67"/>
        <v>0</v>
      </c>
      <c r="J101" s="134">
        <v>3</v>
      </c>
      <c r="K101" s="144"/>
      <c r="L101" s="121">
        <v>0.18</v>
      </c>
      <c r="M101" s="129">
        <f t="shared" si="68"/>
        <v>0</v>
      </c>
      <c r="N101" s="129">
        <f t="shared" si="69"/>
        <v>0</v>
      </c>
      <c r="O101" s="134">
        <v>3</v>
      </c>
      <c r="P101" s="83"/>
      <c r="Q101" s="97">
        <v>0.18</v>
      </c>
      <c r="R101" s="88">
        <f t="shared" si="70"/>
        <v>0</v>
      </c>
      <c r="S101" s="88">
        <f t="shared" si="71"/>
        <v>0</v>
      </c>
    </row>
    <row r="102" spans="1:19" ht="30" customHeight="1">
      <c r="A102" s="213"/>
      <c r="B102" s="213"/>
      <c r="C102" s="40" t="s">
        <v>115</v>
      </c>
      <c r="D102" s="24"/>
      <c r="E102" s="134"/>
      <c r="F102" s="130"/>
      <c r="G102" s="132"/>
      <c r="H102" s="133"/>
      <c r="I102" s="133"/>
      <c r="J102" s="134"/>
      <c r="K102" s="144"/>
      <c r="L102" s="132"/>
      <c r="M102" s="133"/>
      <c r="N102" s="133"/>
      <c r="O102" s="134"/>
      <c r="P102" s="83"/>
      <c r="Q102" s="99"/>
      <c r="R102" s="90"/>
      <c r="S102" s="90"/>
    </row>
    <row r="103" spans="1:19" ht="30" customHeight="1">
      <c r="A103" s="213"/>
      <c r="B103" s="213"/>
      <c r="C103" s="41" t="s">
        <v>37</v>
      </c>
      <c r="D103" s="24" t="s">
        <v>8</v>
      </c>
      <c r="E103" s="134">
        <v>14</v>
      </c>
      <c r="F103" s="130"/>
      <c r="G103" s="121">
        <v>0.18</v>
      </c>
      <c r="H103" s="129">
        <f t="shared" ref="H103:H105" si="72">F103*(100%+G103)</f>
        <v>0</v>
      </c>
      <c r="I103" s="129">
        <f t="shared" ref="I103:I105" si="73">E103*H103</f>
        <v>0</v>
      </c>
      <c r="J103" s="134">
        <v>14</v>
      </c>
      <c r="K103" s="144"/>
      <c r="L103" s="121">
        <v>0.18</v>
      </c>
      <c r="M103" s="129">
        <f t="shared" ref="M103:M105" si="74">K103*(100%+L103)</f>
        <v>0</v>
      </c>
      <c r="N103" s="129">
        <f t="shared" ref="N103:N105" si="75">J103*M103</f>
        <v>0</v>
      </c>
      <c r="O103" s="134">
        <v>14</v>
      </c>
      <c r="P103" s="83"/>
      <c r="Q103" s="97">
        <v>0.18</v>
      </c>
      <c r="R103" s="88">
        <f t="shared" ref="R103:R105" si="76">P103*(100%+Q103)</f>
        <v>0</v>
      </c>
      <c r="S103" s="88">
        <f t="shared" ref="S103:S105" si="77">O103*R103</f>
        <v>0</v>
      </c>
    </row>
    <row r="104" spans="1:19" ht="30" customHeight="1">
      <c r="A104" s="213"/>
      <c r="B104" s="213"/>
      <c r="C104" s="41" t="s">
        <v>38</v>
      </c>
      <c r="D104" s="24" t="s">
        <v>8</v>
      </c>
      <c r="E104" s="134">
        <v>7</v>
      </c>
      <c r="F104" s="130"/>
      <c r="G104" s="121">
        <v>0.18</v>
      </c>
      <c r="H104" s="129">
        <f t="shared" si="72"/>
        <v>0</v>
      </c>
      <c r="I104" s="129">
        <f t="shared" si="73"/>
        <v>0</v>
      </c>
      <c r="J104" s="134">
        <v>7</v>
      </c>
      <c r="K104" s="144"/>
      <c r="L104" s="121">
        <v>0.18</v>
      </c>
      <c r="M104" s="129">
        <f t="shared" si="74"/>
        <v>0</v>
      </c>
      <c r="N104" s="129">
        <f t="shared" si="75"/>
        <v>0</v>
      </c>
      <c r="O104" s="134">
        <v>7</v>
      </c>
      <c r="P104" s="83"/>
      <c r="Q104" s="97">
        <v>0.18</v>
      </c>
      <c r="R104" s="88">
        <f t="shared" si="76"/>
        <v>0</v>
      </c>
      <c r="S104" s="88">
        <f t="shared" si="77"/>
        <v>0</v>
      </c>
    </row>
    <row r="105" spans="1:19" ht="30" customHeight="1">
      <c r="A105" s="213"/>
      <c r="B105" s="213"/>
      <c r="C105" s="41" t="s">
        <v>39</v>
      </c>
      <c r="D105" s="24" t="s">
        <v>8</v>
      </c>
      <c r="E105" s="134">
        <v>3</v>
      </c>
      <c r="F105" s="130"/>
      <c r="G105" s="121">
        <v>0.18</v>
      </c>
      <c r="H105" s="129">
        <f t="shared" si="72"/>
        <v>0</v>
      </c>
      <c r="I105" s="129">
        <f t="shared" si="73"/>
        <v>0</v>
      </c>
      <c r="J105" s="134">
        <v>3</v>
      </c>
      <c r="K105" s="144"/>
      <c r="L105" s="121">
        <v>0.18</v>
      </c>
      <c r="M105" s="129">
        <f t="shared" si="74"/>
        <v>0</v>
      </c>
      <c r="N105" s="129">
        <f t="shared" si="75"/>
        <v>0</v>
      </c>
      <c r="O105" s="134">
        <v>3</v>
      </c>
      <c r="P105" s="83"/>
      <c r="Q105" s="97">
        <v>0.18</v>
      </c>
      <c r="R105" s="88">
        <f t="shared" si="76"/>
        <v>0</v>
      </c>
      <c r="S105" s="88">
        <f t="shared" si="77"/>
        <v>0</v>
      </c>
    </row>
    <row r="106" spans="1:19" ht="30" customHeight="1">
      <c r="A106" s="213"/>
      <c r="B106" s="213"/>
      <c r="C106" s="30" t="s">
        <v>0</v>
      </c>
      <c r="D106" s="25"/>
      <c r="E106" s="94"/>
      <c r="F106" s="130"/>
      <c r="G106" s="132"/>
      <c r="H106" s="133"/>
      <c r="I106" s="133"/>
      <c r="J106" s="94"/>
      <c r="K106" s="144"/>
      <c r="L106" s="132"/>
      <c r="M106" s="133"/>
      <c r="N106" s="133"/>
      <c r="O106" s="94"/>
      <c r="P106" s="83"/>
      <c r="Q106" s="99"/>
      <c r="R106" s="90"/>
      <c r="S106" s="90"/>
    </row>
    <row r="107" spans="1:19" s="14" customFormat="1" ht="24.2" customHeight="1">
      <c r="A107" s="213"/>
      <c r="B107" s="213"/>
      <c r="C107" s="39" t="s">
        <v>58</v>
      </c>
      <c r="D107" s="13" t="s">
        <v>8</v>
      </c>
      <c r="E107" s="135">
        <v>1</v>
      </c>
      <c r="F107" s="136"/>
      <c r="G107" s="121">
        <v>0.05</v>
      </c>
      <c r="H107" s="129">
        <f t="shared" ref="H107:H134" si="78">F107*(100%+G107)</f>
        <v>0</v>
      </c>
      <c r="I107" s="129">
        <f t="shared" ref="I107:I134" si="79">E107*H107</f>
        <v>0</v>
      </c>
      <c r="J107" s="135">
        <v>1</v>
      </c>
      <c r="K107" s="136"/>
      <c r="L107" s="121">
        <v>0.05</v>
      </c>
      <c r="M107" s="129">
        <f t="shared" ref="M107:M134" si="80">K107*(100%+L107)</f>
        <v>0</v>
      </c>
      <c r="N107" s="129">
        <f t="shared" ref="N107:N134" si="81">J107*M107</f>
        <v>0</v>
      </c>
      <c r="O107" s="135">
        <v>1</v>
      </c>
      <c r="P107" s="96"/>
      <c r="Q107" s="97">
        <v>0.05</v>
      </c>
      <c r="R107" s="88">
        <f t="shared" ref="R107:R134" si="82">P107*(100%+Q107)</f>
        <v>0</v>
      </c>
      <c r="S107" s="88">
        <f t="shared" ref="S107:S134" si="83">O107*R107</f>
        <v>0</v>
      </c>
    </row>
    <row r="108" spans="1:19" s="14" customFormat="1" ht="27.2" customHeight="1">
      <c r="A108" s="213"/>
      <c r="B108" s="213"/>
      <c r="C108" s="39" t="s">
        <v>59</v>
      </c>
      <c r="D108" s="13" t="s">
        <v>8</v>
      </c>
      <c r="E108" s="135">
        <v>1</v>
      </c>
      <c r="F108" s="136"/>
      <c r="G108" s="121">
        <v>0.05</v>
      </c>
      <c r="H108" s="129">
        <f t="shared" si="78"/>
        <v>0</v>
      </c>
      <c r="I108" s="129">
        <f t="shared" si="79"/>
        <v>0</v>
      </c>
      <c r="J108" s="135">
        <v>1</v>
      </c>
      <c r="K108" s="136"/>
      <c r="L108" s="121">
        <v>0.05</v>
      </c>
      <c r="M108" s="129">
        <f t="shared" si="80"/>
        <v>0</v>
      </c>
      <c r="N108" s="129">
        <f t="shared" si="81"/>
        <v>0</v>
      </c>
      <c r="O108" s="135">
        <v>1</v>
      </c>
      <c r="P108" s="96"/>
      <c r="Q108" s="97">
        <v>0.05</v>
      </c>
      <c r="R108" s="88">
        <f t="shared" si="82"/>
        <v>0</v>
      </c>
      <c r="S108" s="88">
        <f t="shared" si="83"/>
        <v>0</v>
      </c>
    </row>
    <row r="109" spans="1:19" s="14" customFormat="1" ht="28.5" customHeight="1">
      <c r="A109" s="213"/>
      <c r="B109" s="213"/>
      <c r="C109" s="39" t="s">
        <v>60</v>
      </c>
      <c r="D109" s="13" t="s">
        <v>8</v>
      </c>
      <c r="E109" s="135">
        <v>1</v>
      </c>
      <c r="F109" s="136"/>
      <c r="G109" s="121">
        <v>0.05</v>
      </c>
      <c r="H109" s="129">
        <f t="shared" si="78"/>
        <v>0</v>
      </c>
      <c r="I109" s="129">
        <f t="shared" si="79"/>
        <v>0</v>
      </c>
      <c r="J109" s="135">
        <v>1</v>
      </c>
      <c r="K109" s="136"/>
      <c r="L109" s="121">
        <v>0.05</v>
      </c>
      <c r="M109" s="129">
        <f t="shared" si="80"/>
        <v>0</v>
      </c>
      <c r="N109" s="129">
        <f t="shared" si="81"/>
        <v>0</v>
      </c>
      <c r="O109" s="135">
        <v>1</v>
      </c>
      <c r="P109" s="96"/>
      <c r="Q109" s="97">
        <v>0.05</v>
      </c>
      <c r="R109" s="88">
        <f t="shared" si="82"/>
        <v>0</v>
      </c>
      <c r="S109" s="88">
        <f t="shared" si="83"/>
        <v>0</v>
      </c>
    </row>
    <row r="110" spans="1:19" s="14" customFormat="1" ht="24.2" customHeight="1">
      <c r="A110" s="213"/>
      <c r="B110" s="213"/>
      <c r="C110" s="39" t="s">
        <v>61</v>
      </c>
      <c r="D110" s="13" t="s">
        <v>8</v>
      </c>
      <c r="E110" s="135">
        <v>1</v>
      </c>
      <c r="F110" s="136"/>
      <c r="G110" s="121">
        <v>0.05</v>
      </c>
      <c r="H110" s="129">
        <f t="shared" si="78"/>
        <v>0</v>
      </c>
      <c r="I110" s="129">
        <f t="shared" si="79"/>
        <v>0</v>
      </c>
      <c r="J110" s="135">
        <v>1</v>
      </c>
      <c r="K110" s="136"/>
      <c r="L110" s="121">
        <v>0.05</v>
      </c>
      <c r="M110" s="129">
        <f t="shared" si="80"/>
        <v>0</v>
      </c>
      <c r="N110" s="129">
        <f t="shared" si="81"/>
        <v>0</v>
      </c>
      <c r="O110" s="135">
        <v>1</v>
      </c>
      <c r="P110" s="96"/>
      <c r="Q110" s="97">
        <v>0.05</v>
      </c>
      <c r="R110" s="88">
        <f t="shared" si="82"/>
        <v>0</v>
      </c>
      <c r="S110" s="88">
        <f t="shared" si="83"/>
        <v>0</v>
      </c>
    </row>
    <row r="111" spans="1:19" s="14" customFormat="1" ht="35.1" customHeight="1">
      <c r="A111" s="213"/>
      <c r="B111" s="213"/>
      <c r="C111" s="39" t="s">
        <v>62</v>
      </c>
      <c r="D111" s="13" t="s">
        <v>8</v>
      </c>
      <c r="E111" s="135">
        <v>1</v>
      </c>
      <c r="F111" s="136"/>
      <c r="G111" s="121">
        <v>0.05</v>
      </c>
      <c r="H111" s="129">
        <f t="shared" si="78"/>
        <v>0</v>
      </c>
      <c r="I111" s="129">
        <f t="shared" si="79"/>
        <v>0</v>
      </c>
      <c r="J111" s="135">
        <v>1</v>
      </c>
      <c r="K111" s="136"/>
      <c r="L111" s="121">
        <v>0.05</v>
      </c>
      <c r="M111" s="129">
        <f t="shared" si="80"/>
        <v>0</v>
      </c>
      <c r="N111" s="129">
        <f t="shared" si="81"/>
        <v>0</v>
      </c>
      <c r="O111" s="135">
        <v>1</v>
      </c>
      <c r="P111" s="96"/>
      <c r="Q111" s="97">
        <v>0.05</v>
      </c>
      <c r="R111" s="88">
        <f t="shared" si="82"/>
        <v>0</v>
      </c>
      <c r="S111" s="88">
        <f t="shared" si="83"/>
        <v>0</v>
      </c>
    </row>
    <row r="112" spans="1:19" s="14" customFormat="1" ht="35.1" customHeight="1">
      <c r="A112" s="213"/>
      <c r="B112" s="213"/>
      <c r="C112" s="39" t="s">
        <v>76</v>
      </c>
      <c r="D112" s="13" t="s">
        <v>8</v>
      </c>
      <c r="E112" s="135">
        <v>1</v>
      </c>
      <c r="F112" s="136"/>
      <c r="G112" s="121">
        <v>0.05</v>
      </c>
      <c r="H112" s="129">
        <f t="shared" si="78"/>
        <v>0</v>
      </c>
      <c r="I112" s="129">
        <f t="shared" si="79"/>
        <v>0</v>
      </c>
      <c r="J112" s="135">
        <v>1</v>
      </c>
      <c r="K112" s="136"/>
      <c r="L112" s="121">
        <v>0.05</v>
      </c>
      <c r="M112" s="129">
        <f t="shared" si="80"/>
        <v>0</v>
      </c>
      <c r="N112" s="129">
        <f t="shared" si="81"/>
        <v>0</v>
      </c>
      <c r="O112" s="135">
        <v>1</v>
      </c>
      <c r="P112" s="96"/>
      <c r="Q112" s="97">
        <v>0.05</v>
      </c>
      <c r="R112" s="88">
        <f t="shared" si="82"/>
        <v>0</v>
      </c>
      <c r="S112" s="88">
        <f t="shared" si="83"/>
        <v>0</v>
      </c>
    </row>
    <row r="113" spans="1:19" s="14" customFormat="1" ht="35.1" customHeight="1">
      <c r="A113" s="213"/>
      <c r="B113" s="213"/>
      <c r="C113" s="39" t="s">
        <v>77</v>
      </c>
      <c r="D113" s="13" t="s">
        <v>8</v>
      </c>
      <c r="E113" s="135">
        <v>1</v>
      </c>
      <c r="F113" s="136"/>
      <c r="G113" s="121">
        <v>0.05</v>
      </c>
      <c r="H113" s="129">
        <f t="shared" si="78"/>
        <v>0</v>
      </c>
      <c r="I113" s="129">
        <f t="shared" si="79"/>
        <v>0</v>
      </c>
      <c r="J113" s="135">
        <v>1</v>
      </c>
      <c r="K113" s="136"/>
      <c r="L113" s="121">
        <v>0.05</v>
      </c>
      <c r="M113" s="129">
        <f t="shared" si="80"/>
        <v>0</v>
      </c>
      <c r="N113" s="129">
        <f t="shared" si="81"/>
        <v>0</v>
      </c>
      <c r="O113" s="135">
        <v>1</v>
      </c>
      <c r="P113" s="96"/>
      <c r="Q113" s="97">
        <v>0.05</v>
      </c>
      <c r="R113" s="88">
        <f t="shared" si="82"/>
        <v>0</v>
      </c>
      <c r="S113" s="88">
        <f t="shared" si="83"/>
        <v>0</v>
      </c>
    </row>
    <row r="114" spans="1:19" s="14" customFormat="1" ht="35.1" customHeight="1">
      <c r="A114" s="213"/>
      <c r="B114" s="213"/>
      <c r="C114" s="39" t="s">
        <v>78</v>
      </c>
      <c r="D114" s="13" t="s">
        <v>8</v>
      </c>
      <c r="E114" s="135">
        <v>1</v>
      </c>
      <c r="F114" s="136"/>
      <c r="G114" s="121">
        <v>0.05</v>
      </c>
      <c r="H114" s="129">
        <f t="shared" si="78"/>
        <v>0</v>
      </c>
      <c r="I114" s="129">
        <f t="shared" si="79"/>
        <v>0</v>
      </c>
      <c r="J114" s="135">
        <v>1</v>
      </c>
      <c r="K114" s="136"/>
      <c r="L114" s="121">
        <v>0.05</v>
      </c>
      <c r="M114" s="129">
        <f t="shared" si="80"/>
        <v>0</v>
      </c>
      <c r="N114" s="129">
        <f t="shared" si="81"/>
        <v>0</v>
      </c>
      <c r="O114" s="135">
        <v>1</v>
      </c>
      <c r="P114" s="96"/>
      <c r="Q114" s="97">
        <v>0.05</v>
      </c>
      <c r="R114" s="88">
        <f t="shared" si="82"/>
        <v>0</v>
      </c>
      <c r="S114" s="88">
        <f t="shared" si="83"/>
        <v>0</v>
      </c>
    </row>
    <row r="115" spans="1:19" s="14" customFormat="1" ht="35.1" customHeight="1">
      <c r="A115" s="213"/>
      <c r="B115" s="213"/>
      <c r="C115" s="39" t="s">
        <v>79</v>
      </c>
      <c r="D115" s="13" t="s">
        <v>8</v>
      </c>
      <c r="E115" s="135">
        <v>1</v>
      </c>
      <c r="F115" s="136"/>
      <c r="G115" s="121">
        <v>0.05</v>
      </c>
      <c r="H115" s="129">
        <f t="shared" si="78"/>
        <v>0</v>
      </c>
      <c r="I115" s="129">
        <f t="shared" si="79"/>
        <v>0</v>
      </c>
      <c r="J115" s="135">
        <v>1</v>
      </c>
      <c r="K115" s="136"/>
      <c r="L115" s="121">
        <v>0.05</v>
      </c>
      <c r="M115" s="129">
        <f t="shared" si="80"/>
        <v>0</v>
      </c>
      <c r="N115" s="129">
        <f t="shared" si="81"/>
        <v>0</v>
      </c>
      <c r="O115" s="135">
        <v>1</v>
      </c>
      <c r="P115" s="96"/>
      <c r="Q115" s="97">
        <v>0.05</v>
      </c>
      <c r="R115" s="88">
        <f t="shared" si="82"/>
        <v>0</v>
      </c>
      <c r="S115" s="88">
        <f t="shared" si="83"/>
        <v>0</v>
      </c>
    </row>
    <row r="116" spans="1:19" s="14" customFormat="1" ht="35.1" customHeight="1">
      <c r="A116" s="213"/>
      <c r="B116" s="213"/>
      <c r="C116" s="39" t="s">
        <v>43</v>
      </c>
      <c r="D116" s="13" t="s">
        <v>24</v>
      </c>
      <c r="E116" s="135">
        <v>670</v>
      </c>
      <c r="F116" s="136"/>
      <c r="G116" s="121">
        <v>0.05</v>
      </c>
      <c r="H116" s="129">
        <f t="shared" si="78"/>
        <v>0</v>
      </c>
      <c r="I116" s="129">
        <f t="shared" si="79"/>
        <v>0</v>
      </c>
      <c r="J116" s="135">
        <v>670</v>
      </c>
      <c r="K116" s="136"/>
      <c r="L116" s="121">
        <v>0.05</v>
      </c>
      <c r="M116" s="129">
        <f t="shared" si="80"/>
        <v>0</v>
      </c>
      <c r="N116" s="129">
        <f t="shared" si="81"/>
        <v>0</v>
      </c>
      <c r="O116" s="135">
        <v>670</v>
      </c>
      <c r="P116" s="96"/>
      <c r="Q116" s="97">
        <v>0.05</v>
      </c>
      <c r="R116" s="88">
        <f t="shared" si="82"/>
        <v>0</v>
      </c>
      <c r="S116" s="88">
        <f t="shared" si="83"/>
        <v>0</v>
      </c>
    </row>
    <row r="117" spans="1:19" s="14" customFormat="1" ht="35.1" customHeight="1">
      <c r="A117" s="213"/>
      <c r="B117" s="213"/>
      <c r="C117" s="39" t="s">
        <v>80</v>
      </c>
      <c r="D117" s="13" t="s">
        <v>94</v>
      </c>
      <c r="E117" s="135">
        <v>4</v>
      </c>
      <c r="F117" s="136"/>
      <c r="G117" s="121">
        <v>0.05</v>
      </c>
      <c r="H117" s="129">
        <f t="shared" si="78"/>
        <v>0</v>
      </c>
      <c r="I117" s="129">
        <f t="shared" si="79"/>
        <v>0</v>
      </c>
      <c r="J117" s="135">
        <v>4</v>
      </c>
      <c r="K117" s="136"/>
      <c r="L117" s="121">
        <v>0.05</v>
      </c>
      <c r="M117" s="129">
        <f t="shared" si="80"/>
        <v>0</v>
      </c>
      <c r="N117" s="129">
        <f t="shared" si="81"/>
        <v>0</v>
      </c>
      <c r="O117" s="135">
        <v>4</v>
      </c>
      <c r="P117" s="96"/>
      <c r="Q117" s="97">
        <v>0.05</v>
      </c>
      <c r="R117" s="88">
        <f t="shared" si="82"/>
        <v>0</v>
      </c>
      <c r="S117" s="88">
        <f t="shared" si="83"/>
        <v>0</v>
      </c>
    </row>
    <row r="118" spans="1:19" s="14" customFormat="1" ht="35.1" customHeight="1">
      <c r="A118" s="213"/>
      <c r="B118" s="213"/>
      <c r="C118" s="39" t="s">
        <v>81</v>
      </c>
      <c r="D118" s="13" t="s">
        <v>22</v>
      </c>
      <c r="E118" s="135">
        <v>670</v>
      </c>
      <c r="F118" s="136"/>
      <c r="G118" s="121">
        <v>0.05</v>
      </c>
      <c r="H118" s="129">
        <f t="shared" si="78"/>
        <v>0</v>
      </c>
      <c r="I118" s="129">
        <f t="shared" si="79"/>
        <v>0</v>
      </c>
      <c r="J118" s="135">
        <v>670</v>
      </c>
      <c r="K118" s="136"/>
      <c r="L118" s="121">
        <v>0.05</v>
      </c>
      <c r="M118" s="129">
        <f t="shared" si="80"/>
        <v>0</v>
      </c>
      <c r="N118" s="129">
        <f t="shared" si="81"/>
        <v>0</v>
      </c>
      <c r="O118" s="135">
        <v>670</v>
      </c>
      <c r="P118" s="96"/>
      <c r="Q118" s="97">
        <v>0.05</v>
      </c>
      <c r="R118" s="88">
        <f t="shared" si="82"/>
        <v>0</v>
      </c>
      <c r="S118" s="88">
        <f t="shared" si="83"/>
        <v>0</v>
      </c>
    </row>
    <row r="119" spans="1:19" s="14" customFormat="1" ht="35.1" customHeight="1">
      <c r="A119" s="213"/>
      <c r="B119" s="213"/>
      <c r="C119" s="39" t="s">
        <v>82</v>
      </c>
      <c r="D119" s="13" t="s">
        <v>94</v>
      </c>
      <c r="E119" s="135">
        <v>11</v>
      </c>
      <c r="F119" s="136"/>
      <c r="G119" s="121">
        <v>0.05</v>
      </c>
      <c r="H119" s="129">
        <f t="shared" si="78"/>
        <v>0</v>
      </c>
      <c r="I119" s="129">
        <f t="shared" si="79"/>
        <v>0</v>
      </c>
      <c r="J119" s="135">
        <v>11</v>
      </c>
      <c r="K119" s="136"/>
      <c r="L119" s="121">
        <v>0.05</v>
      </c>
      <c r="M119" s="129">
        <f t="shared" si="80"/>
        <v>0</v>
      </c>
      <c r="N119" s="129">
        <f t="shared" si="81"/>
        <v>0</v>
      </c>
      <c r="O119" s="135">
        <v>11</v>
      </c>
      <c r="P119" s="96"/>
      <c r="Q119" s="97">
        <v>0.05</v>
      </c>
      <c r="R119" s="88">
        <f t="shared" si="82"/>
        <v>0</v>
      </c>
      <c r="S119" s="88">
        <f t="shared" si="83"/>
        <v>0</v>
      </c>
    </row>
    <row r="120" spans="1:19" s="14" customFormat="1" ht="35.1" customHeight="1">
      <c r="A120" s="213"/>
      <c r="B120" s="213"/>
      <c r="C120" s="39" t="s">
        <v>83</v>
      </c>
      <c r="D120" s="13" t="s">
        <v>22</v>
      </c>
      <c r="E120" s="135">
        <v>670</v>
      </c>
      <c r="F120" s="136"/>
      <c r="G120" s="121">
        <v>0.05</v>
      </c>
      <c r="H120" s="129">
        <f t="shared" si="78"/>
        <v>0</v>
      </c>
      <c r="I120" s="129">
        <f t="shared" si="79"/>
        <v>0</v>
      </c>
      <c r="J120" s="135">
        <v>670</v>
      </c>
      <c r="K120" s="136"/>
      <c r="L120" s="121">
        <v>0.05</v>
      </c>
      <c r="M120" s="129">
        <f t="shared" si="80"/>
        <v>0</v>
      </c>
      <c r="N120" s="129">
        <f t="shared" si="81"/>
        <v>0</v>
      </c>
      <c r="O120" s="135">
        <v>670</v>
      </c>
      <c r="P120" s="96"/>
      <c r="Q120" s="97">
        <v>0.05</v>
      </c>
      <c r="R120" s="88">
        <f t="shared" si="82"/>
        <v>0</v>
      </c>
      <c r="S120" s="88">
        <f t="shared" si="83"/>
        <v>0</v>
      </c>
    </row>
    <row r="121" spans="1:19" s="14" customFormat="1" ht="35.1" customHeight="1">
      <c r="A121" s="213"/>
      <c r="B121" s="213"/>
      <c r="C121" s="39" t="s">
        <v>242</v>
      </c>
      <c r="D121" s="13" t="s">
        <v>94</v>
      </c>
      <c r="E121" s="135">
        <v>4</v>
      </c>
      <c r="F121" s="136"/>
      <c r="G121" s="121">
        <v>0.05</v>
      </c>
      <c r="H121" s="129">
        <f t="shared" si="78"/>
        <v>0</v>
      </c>
      <c r="I121" s="129">
        <f t="shared" si="79"/>
        <v>0</v>
      </c>
      <c r="J121" s="135">
        <v>4</v>
      </c>
      <c r="K121" s="136"/>
      <c r="L121" s="121">
        <v>0.05</v>
      </c>
      <c r="M121" s="129">
        <f t="shared" si="80"/>
        <v>0</v>
      </c>
      <c r="N121" s="129">
        <f t="shared" si="81"/>
        <v>0</v>
      </c>
      <c r="O121" s="135">
        <v>4</v>
      </c>
      <c r="P121" s="96"/>
      <c r="Q121" s="97">
        <v>0.05</v>
      </c>
      <c r="R121" s="88">
        <f t="shared" si="82"/>
        <v>0</v>
      </c>
      <c r="S121" s="88">
        <f t="shared" si="83"/>
        <v>0</v>
      </c>
    </row>
    <row r="122" spans="1:19" s="14" customFormat="1" ht="35.1" customHeight="1">
      <c r="A122" s="213"/>
      <c r="B122" s="213"/>
      <c r="C122" s="39" t="s">
        <v>243</v>
      </c>
      <c r="D122" s="13" t="s">
        <v>22</v>
      </c>
      <c r="E122" s="135">
        <v>670</v>
      </c>
      <c r="F122" s="136"/>
      <c r="G122" s="121">
        <v>0.05</v>
      </c>
      <c r="H122" s="129">
        <f t="shared" si="78"/>
        <v>0</v>
      </c>
      <c r="I122" s="129">
        <f t="shared" si="79"/>
        <v>0</v>
      </c>
      <c r="J122" s="135">
        <v>670</v>
      </c>
      <c r="K122" s="136"/>
      <c r="L122" s="121">
        <v>0.05</v>
      </c>
      <c r="M122" s="129">
        <f t="shared" si="80"/>
        <v>0</v>
      </c>
      <c r="N122" s="129">
        <f t="shared" si="81"/>
        <v>0</v>
      </c>
      <c r="O122" s="135">
        <v>670</v>
      </c>
      <c r="P122" s="96"/>
      <c r="Q122" s="97">
        <v>0.05</v>
      </c>
      <c r="R122" s="88">
        <f t="shared" si="82"/>
        <v>0</v>
      </c>
      <c r="S122" s="88">
        <f t="shared" si="83"/>
        <v>0</v>
      </c>
    </row>
    <row r="123" spans="1:19" s="14" customFormat="1" ht="35.1" customHeight="1">
      <c r="A123" s="213"/>
      <c r="B123" s="213"/>
      <c r="C123" s="39" t="s">
        <v>84</v>
      </c>
      <c r="D123" s="13" t="s">
        <v>94</v>
      </c>
      <c r="E123" s="135">
        <v>4</v>
      </c>
      <c r="F123" s="136"/>
      <c r="G123" s="121">
        <v>0.05</v>
      </c>
      <c r="H123" s="129">
        <f t="shared" si="78"/>
        <v>0</v>
      </c>
      <c r="I123" s="129">
        <f t="shared" si="79"/>
        <v>0</v>
      </c>
      <c r="J123" s="135">
        <v>4</v>
      </c>
      <c r="K123" s="136"/>
      <c r="L123" s="121">
        <v>0.05</v>
      </c>
      <c r="M123" s="129">
        <f t="shared" si="80"/>
        <v>0</v>
      </c>
      <c r="N123" s="129">
        <f t="shared" si="81"/>
        <v>0</v>
      </c>
      <c r="O123" s="135">
        <v>4</v>
      </c>
      <c r="P123" s="96"/>
      <c r="Q123" s="97">
        <v>0.05</v>
      </c>
      <c r="R123" s="88">
        <f t="shared" si="82"/>
        <v>0</v>
      </c>
      <c r="S123" s="88">
        <f t="shared" si="83"/>
        <v>0</v>
      </c>
    </row>
    <row r="124" spans="1:19" s="14" customFormat="1" ht="35.1" customHeight="1">
      <c r="A124" s="213"/>
      <c r="B124" s="213"/>
      <c r="C124" s="39" t="s">
        <v>85</v>
      </c>
      <c r="D124" s="13" t="s">
        <v>22</v>
      </c>
      <c r="E124" s="135">
        <v>670</v>
      </c>
      <c r="F124" s="136"/>
      <c r="G124" s="121">
        <v>0.05</v>
      </c>
      <c r="H124" s="129">
        <f t="shared" si="78"/>
        <v>0</v>
      </c>
      <c r="I124" s="129">
        <f t="shared" si="79"/>
        <v>0</v>
      </c>
      <c r="J124" s="135">
        <v>670</v>
      </c>
      <c r="K124" s="136"/>
      <c r="L124" s="121">
        <v>0.05</v>
      </c>
      <c r="M124" s="129">
        <f t="shared" si="80"/>
        <v>0</v>
      </c>
      <c r="N124" s="129">
        <f t="shared" si="81"/>
        <v>0</v>
      </c>
      <c r="O124" s="135">
        <v>670</v>
      </c>
      <c r="P124" s="96"/>
      <c r="Q124" s="97">
        <v>0.05</v>
      </c>
      <c r="R124" s="88">
        <f t="shared" si="82"/>
        <v>0</v>
      </c>
      <c r="S124" s="88">
        <f t="shared" si="83"/>
        <v>0</v>
      </c>
    </row>
    <row r="125" spans="1:19" s="14" customFormat="1" ht="35.1" customHeight="1">
      <c r="A125" s="213"/>
      <c r="B125" s="213"/>
      <c r="C125" s="39" t="s">
        <v>86</v>
      </c>
      <c r="D125" s="13" t="s">
        <v>94</v>
      </c>
      <c r="E125" s="135">
        <v>11</v>
      </c>
      <c r="F125" s="136"/>
      <c r="G125" s="121">
        <v>0.05</v>
      </c>
      <c r="H125" s="129">
        <f t="shared" si="78"/>
        <v>0</v>
      </c>
      <c r="I125" s="129">
        <f t="shared" si="79"/>
        <v>0</v>
      </c>
      <c r="J125" s="135">
        <v>11</v>
      </c>
      <c r="K125" s="136"/>
      <c r="L125" s="121">
        <v>0.05</v>
      </c>
      <c r="M125" s="129">
        <f t="shared" si="80"/>
        <v>0</v>
      </c>
      <c r="N125" s="129">
        <f t="shared" si="81"/>
        <v>0</v>
      </c>
      <c r="O125" s="135">
        <v>11</v>
      </c>
      <c r="P125" s="96"/>
      <c r="Q125" s="97">
        <v>0.05</v>
      </c>
      <c r="R125" s="88">
        <f t="shared" si="82"/>
        <v>0</v>
      </c>
      <c r="S125" s="88">
        <f t="shared" si="83"/>
        <v>0</v>
      </c>
    </row>
    <row r="126" spans="1:19" s="14" customFormat="1" ht="35.1" customHeight="1">
      <c r="A126" s="213"/>
      <c r="B126" s="213"/>
      <c r="C126" s="39" t="s">
        <v>87</v>
      </c>
      <c r="D126" s="13" t="s">
        <v>22</v>
      </c>
      <c r="E126" s="135">
        <v>670</v>
      </c>
      <c r="F126" s="136"/>
      <c r="G126" s="121">
        <v>0.05</v>
      </c>
      <c r="H126" s="129">
        <f t="shared" si="78"/>
        <v>0</v>
      </c>
      <c r="I126" s="129">
        <f t="shared" si="79"/>
        <v>0</v>
      </c>
      <c r="J126" s="135">
        <v>670</v>
      </c>
      <c r="K126" s="136"/>
      <c r="L126" s="121">
        <v>0.05</v>
      </c>
      <c r="M126" s="129">
        <f t="shared" si="80"/>
        <v>0</v>
      </c>
      <c r="N126" s="129">
        <f t="shared" si="81"/>
        <v>0</v>
      </c>
      <c r="O126" s="135">
        <v>670</v>
      </c>
      <c r="P126" s="96"/>
      <c r="Q126" s="97">
        <v>0.05</v>
      </c>
      <c r="R126" s="88">
        <f t="shared" si="82"/>
        <v>0</v>
      </c>
      <c r="S126" s="88">
        <f t="shared" si="83"/>
        <v>0</v>
      </c>
    </row>
    <row r="127" spans="1:19" s="14" customFormat="1" ht="35.1" customHeight="1">
      <c r="A127" s="213"/>
      <c r="B127" s="213"/>
      <c r="C127" s="39" t="s">
        <v>88</v>
      </c>
      <c r="D127" s="13" t="s">
        <v>94</v>
      </c>
      <c r="E127" s="135">
        <v>4</v>
      </c>
      <c r="F127" s="136"/>
      <c r="G127" s="121">
        <v>0.05</v>
      </c>
      <c r="H127" s="129">
        <f t="shared" si="78"/>
        <v>0</v>
      </c>
      <c r="I127" s="129">
        <f t="shared" si="79"/>
        <v>0</v>
      </c>
      <c r="J127" s="135">
        <v>4</v>
      </c>
      <c r="K127" s="136"/>
      <c r="L127" s="121">
        <v>0.05</v>
      </c>
      <c r="M127" s="129">
        <f t="shared" si="80"/>
        <v>0</v>
      </c>
      <c r="N127" s="129">
        <f t="shared" si="81"/>
        <v>0</v>
      </c>
      <c r="O127" s="135">
        <v>4</v>
      </c>
      <c r="P127" s="96"/>
      <c r="Q127" s="97">
        <v>0.05</v>
      </c>
      <c r="R127" s="88">
        <f t="shared" si="82"/>
        <v>0</v>
      </c>
      <c r="S127" s="88">
        <f t="shared" si="83"/>
        <v>0</v>
      </c>
    </row>
    <row r="128" spans="1:19" s="14" customFormat="1" ht="35.1" customHeight="1">
      <c r="A128" s="213"/>
      <c r="B128" s="213"/>
      <c r="C128" s="39" t="s">
        <v>89</v>
      </c>
      <c r="D128" s="13" t="s">
        <v>22</v>
      </c>
      <c r="E128" s="135">
        <v>335</v>
      </c>
      <c r="F128" s="136"/>
      <c r="G128" s="121">
        <v>0.05</v>
      </c>
      <c r="H128" s="129">
        <f t="shared" si="78"/>
        <v>0</v>
      </c>
      <c r="I128" s="129">
        <f t="shared" si="79"/>
        <v>0</v>
      </c>
      <c r="J128" s="135">
        <v>335</v>
      </c>
      <c r="K128" s="136"/>
      <c r="L128" s="121">
        <v>0.05</v>
      </c>
      <c r="M128" s="129">
        <f t="shared" si="80"/>
        <v>0</v>
      </c>
      <c r="N128" s="129">
        <f t="shared" si="81"/>
        <v>0</v>
      </c>
      <c r="O128" s="135">
        <v>335</v>
      </c>
      <c r="P128" s="96"/>
      <c r="Q128" s="97">
        <v>0.05</v>
      </c>
      <c r="R128" s="88">
        <f t="shared" si="82"/>
        <v>0</v>
      </c>
      <c r="S128" s="88">
        <f t="shared" si="83"/>
        <v>0</v>
      </c>
    </row>
    <row r="129" spans="1:19" s="14" customFormat="1" ht="35.1" customHeight="1">
      <c r="A129" s="213"/>
      <c r="B129" s="213"/>
      <c r="C129" s="39" t="s">
        <v>90</v>
      </c>
      <c r="D129" s="13" t="s">
        <v>94</v>
      </c>
      <c r="E129" s="135">
        <v>4</v>
      </c>
      <c r="F129" s="136"/>
      <c r="G129" s="121">
        <v>0.05</v>
      </c>
      <c r="H129" s="129">
        <f t="shared" si="78"/>
        <v>0</v>
      </c>
      <c r="I129" s="129">
        <f t="shared" si="79"/>
        <v>0</v>
      </c>
      <c r="J129" s="135">
        <v>4</v>
      </c>
      <c r="K129" s="136"/>
      <c r="L129" s="121">
        <v>0.05</v>
      </c>
      <c r="M129" s="129">
        <f t="shared" si="80"/>
        <v>0</v>
      </c>
      <c r="N129" s="129">
        <f t="shared" si="81"/>
        <v>0</v>
      </c>
      <c r="O129" s="135">
        <v>4</v>
      </c>
      <c r="P129" s="96"/>
      <c r="Q129" s="97">
        <v>0.05</v>
      </c>
      <c r="R129" s="88">
        <f t="shared" si="82"/>
        <v>0</v>
      </c>
      <c r="S129" s="88">
        <f t="shared" si="83"/>
        <v>0</v>
      </c>
    </row>
    <row r="130" spans="1:19" s="14" customFormat="1" ht="35.1" customHeight="1">
      <c r="A130" s="213"/>
      <c r="B130" s="213"/>
      <c r="C130" s="39" t="s">
        <v>91</v>
      </c>
      <c r="D130" s="13" t="s">
        <v>22</v>
      </c>
      <c r="E130" s="135">
        <v>335</v>
      </c>
      <c r="F130" s="136"/>
      <c r="G130" s="121">
        <v>0.05</v>
      </c>
      <c r="H130" s="129">
        <f t="shared" si="78"/>
        <v>0</v>
      </c>
      <c r="I130" s="129">
        <f t="shared" si="79"/>
        <v>0</v>
      </c>
      <c r="J130" s="135">
        <v>335</v>
      </c>
      <c r="K130" s="136"/>
      <c r="L130" s="121">
        <v>0.05</v>
      </c>
      <c r="M130" s="129">
        <f t="shared" si="80"/>
        <v>0</v>
      </c>
      <c r="N130" s="129">
        <f t="shared" si="81"/>
        <v>0</v>
      </c>
      <c r="O130" s="135">
        <v>335</v>
      </c>
      <c r="P130" s="96"/>
      <c r="Q130" s="97">
        <v>0.05</v>
      </c>
      <c r="R130" s="88">
        <f t="shared" si="82"/>
        <v>0</v>
      </c>
      <c r="S130" s="88">
        <f t="shared" si="83"/>
        <v>0</v>
      </c>
    </row>
    <row r="131" spans="1:19" s="14" customFormat="1" ht="35.1" customHeight="1">
      <c r="A131" s="213"/>
      <c r="B131" s="213"/>
      <c r="C131" s="39" t="s">
        <v>92</v>
      </c>
      <c r="D131" s="13" t="s">
        <v>94</v>
      </c>
      <c r="E131" s="135">
        <v>4</v>
      </c>
      <c r="F131" s="136"/>
      <c r="G131" s="121">
        <v>0.05</v>
      </c>
      <c r="H131" s="129">
        <f t="shared" si="78"/>
        <v>0</v>
      </c>
      <c r="I131" s="129">
        <f t="shared" si="79"/>
        <v>0</v>
      </c>
      <c r="J131" s="135">
        <v>4</v>
      </c>
      <c r="K131" s="136"/>
      <c r="L131" s="121">
        <v>0.05</v>
      </c>
      <c r="M131" s="129">
        <f t="shared" si="80"/>
        <v>0</v>
      </c>
      <c r="N131" s="129">
        <f t="shared" si="81"/>
        <v>0</v>
      </c>
      <c r="O131" s="135">
        <v>4</v>
      </c>
      <c r="P131" s="96"/>
      <c r="Q131" s="97">
        <v>0.05</v>
      </c>
      <c r="R131" s="88">
        <f t="shared" si="82"/>
        <v>0</v>
      </c>
      <c r="S131" s="88">
        <f t="shared" si="83"/>
        <v>0</v>
      </c>
    </row>
    <row r="132" spans="1:19" s="14" customFormat="1" ht="35.1" customHeight="1">
      <c r="A132" s="213"/>
      <c r="B132" s="213"/>
      <c r="C132" s="39" t="s">
        <v>93</v>
      </c>
      <c r="D132" s="13" t="s">
        <v>22</v>
      </c>
      <c r="E132" s="135">
        <v>335</v>
      </c>
      <c r="F132" s="136"/>
      <c r="G132" s="121">
        <v>0.05</v>
      </c>
      <c r="H132" s="129">
        <f t="shared" si="78"/>
        <v>0</v>
      </c>
      <c r="I132" s="129">
        <f t="shared" si="79"/>
        <v>0</v>
      </c>
      <c r="J132" s="135">
        <v>335</v>
      </c>
      <c r="K132" s="136"/>
      <c r="L132" s="121">
        <v>0.05</v>
      </c>
      <c r="M132" s="129">
        <f t="shared" si="80"/>
        <v>0</v>
      </c>
      <c r="N132" s="129">
        <f t="shared" si="81"/>
        <v>0</v>
      </c>
      <c r="O132" s="135">
        <v>335</v>
      </c>
      <c r="P132" s="96"/>
      <c r="Q132" s="97">
        <v>0.05</v>
      </c>
      <c r="R132" s="88">
        <f t="shared" si="82"/>
        <v>0</v>
      </c>
      <c r="S132" s="88">
        <f t="shared" si="83"/>
        <v>0</v>
      </c>
    </row>
    <row r="133" spans="1:19" s="14" customFormat="1" ht="35.1" customHeight="1">
      <c r="A133" s="213"/>
      <c r="B133" s="213"/>
      <c r="C133" s="39" t="s">
        <v>95</v>
      </c>
      <c r="D133" s="13" t="s">
        <v>8</v>
      </c>
      <c r="E133" s="135">
        <v>7</v>
      </c>
      <c r="F133" s="136"/>
      <c r="G133" s="121">
        <v>0.05</v>
      </c>
      <c r="H133" s="129">
        <f t="shared" si="78"/>
        <v>0</v>
      </c>
      <c r="I133" s="129">
        <f t="shared" si="79"/>
        <v>0</v>
      </c>
      <c r="J133" s="135">
        <v>7</v>
      </c>
      <c r="K133" s="136"/>
      <c r="L133" s="121">
        <v>0.05</v>
      </c>
      <c r="M133" s="129">
        <f t="shared" si="80"/>
        <v>0</v>
      </c>
      <c r="N133" s="129">
        <f t="shared" si="81"/>
        <v>0</v>
      </c>
      <c r="O133" s="135">
        <v>7</v>
      </c>
      <c r="P133" s="96"/>
      <c r="Q133" s="97">
        <v>0.05</v>
      </c>
      <c r="R133" s="88">
        <f t="shared" si="82"/>
        <v>0</v>
      </c>
      <c r="S133" s="88">
        <f t="shared" si="83"/>
        <v>0</v>
      </c>
    </row>
    <row r="134" spans="1:19" s="14" customFormat="1" ht="35.1" customHeight="1">
      <c r="A134" s="213"/>
      <c r="B134" s="213"/>
      <c r="C134" s="39" t="s">
        <v>96</v>
      </c>
      <c r="D134" s="13" t="s">
        <v>22</v>
      </c>
      <c r="E134" s="135">
        <v>1340</v>
      </c>
      <c r="F134" s="136"/>
      <c r="G134" s="121">
        <v>0.05</v>
      </c>
      <c r="H134" s="129">
        <f t="shared" si="78"/>
        <v>0</v>
      </c>
      <c r="I134" s="129">
        <f t="shared" si="79"/>
        <v>0</v>
      </c>
      <c r="J134" s="135">
        <v>1340</v>
      </c>
      <c r="K134" s="136"/>
      <c r="L134" s="121">
        <v>0.05</v>
      </c>
      <c r="M134" s="129">
        <f t="shared" si="80"/>
        <v>0</v>
      </c>
      <c r="N134" s="129">
        <f t="shared" si="81"/>
        <v>0</v>
      </c>
      <c r="O134" s="135">
        <v>1340</v>
      </c>
      <c r="P134" s="96"/>
      <c r="Q134" s="97">
        <v>0.05</v>
      </c>
      <c r="R134" s="88">
        <f t="shared" si="82"/>
        <v>0</v>
      </c>
      <c r="S134" s="88">
        <f t="shared" si="83"/>
        <v>0</v>
      </c>
    </row>
    <row r="135" spans="1:19" ht="30" customHeight="1">
      <c r="A135" s="213"/>
      <c r="B135" s="213"/>
      <c r="C135" s="30" t="s">
        <v>51</v>
      </c>
      <c r="D135" s="25"/>
      <c r="E135" s="94"/>
      <c r="F135" s="130"/>
      <c r="G135" s="132"/>
      <c r="H135" s="133"/>
      <c r="I135" s="133"/>
      <c r="J135" s="94"/>
      <c r="K135" s="144"/>
      <c r="L135" s="132"/>
      <c r="M135" s="133"/>
      <c r="N135" s="133"/>
      <c r="O135" s="94"/>
      <c r="P135" s="83"/>
      <c r="Q135" s="99"/>
      <c r="R135" s="90"/>
      <c r="S135" s="90"/>
    </row>
    <row r="136" spans="1:19" ht="30" customHeight="1">
      <c r="A136" s="213"/>
      <c r="B136" s="213"/>
      <c r="C136" s="42" t="s">
        <v>25</v>
      </c>
      <c r="D136" s="32" t="s">
        <v>26</v>
      </c>
      <c r="E136" s="94">
        <v>21</v>
      </c>
      <c r="F136" s="130"/>
      <c r="G136" s="121">
        <v>0.18</v>
      </c>
      <c r="H136" s="129">
        <f t="shared" ref="H136:H160" si="84">F136*(100%+G136)</f>
        <v>0</v>
      </c>
      <c r="I136" s="129">
        <f t="shared" ref="I136:I160" si="85">E136*H136</f>
        <v>0</v>
      </c>
      <c r="J136" s="94">
        <v>21</v>
      </c>
      <c r="K136" s="130"/>
      <c r="L136" s="121">
        <v>0.18</v>
      </c>
      <c r="M136" s="129">
        <f t="shared" ref="M136:M160" si="86">K136*(100%+L136)</f>
        <v>0</v>
      </c>
      <c r="N136" s="129">
        <f t="shared" ref="N136:N160" si="87">J136*M136</f>
        <v>0</v>
      </c>
      <c r="O136" s="94">
        <v>21</v>
      </c>
      <c r="P136" s="95"/>
      <c r="Q136" s="97">
        <v>0.18</v>
      </c>
      <c r="R136" s="88">
        <f t="shared" ref="R136:R160" si="88">P136*(100%+Q136)</f>
        <v>0</v>
      </c>
      <c r="S136" s="88">
        <f t="shared" ref="S136:S160" si="89">O136*R136</f>
        <v>0</v>
      </c>
    </row>
    <row r="137" spans="1:19" ht="30" customHeight="1">
      <c r="A137" s="213"/>
      <c r="B137" s="213"/>
      <c r="C137" s="42" t="s">
        <v>27</v>
      </c>
      <c r="D137" s="32" t="s">
        <v>26</v>
      </c>
      <c r="E137" s="94">
        <v>21</v>
      </c>
      <c r="F137" s="130"/>
      <c r="G137" s="121">
        <v>0.18</v>
      </c>
      <c r="H137" s="129">
        <f t="shared" si="84"/>
        <v>0</v>
      </c>
      <c r="I137" s="129">
        <f t="shared" si="85"/>
        <v>0</v>
      </c>
      <c r="J137" s="94">
        <v>21</v>
      </c>
      <c r="K137" s="130"/>
      <c r="L137" s="121">
        <v>0.18</v>
      </c>
      <c r="M137" s="129">
        <f t="shared" si="86"/>
        <v>0</v>
      </c>
      <c r="N137" s="129">
        <f t="shared" si="87"/>
        <v>0</v>
      </c>
      <c r="O137" s="94">
        <v>21</v>
      </c>
      <c r="P137" s="95"/>
      <c r="Q137" s="97">
        <v>0.18</v>
      </c>
      <c r="R137" s="88">
        <f t="shared" si="88"/>
        <v>0</v>
      </c>
      <c r="S137" s="88">
        <f t="shared" si="89"/>
        <v>0</v>
      </c>
    </row>
    <row r="138" spans="1:19" ht="30" customHeight="1">
      <c r="A138" s="213"/>
      <c r="B138" s="213"/>
      <c r="C138" s="42" t="s">
        <v>28</v>
      </c>
      <c r="D138" s="32" t="s">
        <v>26</v>
      </c>
      <c r="E138" s="94">
        <v>21</v>
      </c>
      <c r="F138" s="130"/>
      <c r="G138" s="121">
        <v>0.18</v>
      </c>
      <c r="H138" s="129">
        <f t="shared" si="84"/>
        <v>0</v>
      </c>
      <c r="I138" s="129">
        <f t="shared" si="85"/>
        <v>0</v>
      </c>
      <c r="J138" s="94">
        <v>21</v>
      </c>
      <c r="K138" s="130"/>
      <c r="L138" s="121">
        <v>0.18</v>
      </c>
      <c r="M138" s="129">
        <f t="shared" si="86"/>
        <v>0</v>
      </c>
      <c r="N138" s="129">
        <f t="shared" si="87"/>
        <v>0</v>
      </c>
      <c r="O138" s="94">
        <v>21</v>
      </c>
      <c r="P138" s="95"/>
      <c r="Q138" s="97">
        <v>0.18</v>
      </c>
      <c r="R138" s="88">
        <f t="shared" si="88"/>
        <v>0</v>
      </c>
      <c r="S138" s="88">
        <f t="shared" si="89"/>
        <v>0</v>
      </c>
    </row>
    <row r="139" spans="1:19" ht="30" customHeight="1">
      <c r="A139" s="213"/>
      <c r="B139" s="213"/>
      <c r="C139" s="42" t="s">
        <v>25</v>
      </c>
      <c r="D139" s="32" t="s">
        <v>42</v>
      </c>
      <c r="E139" s="94">
        <v>1</v>
      </c>
      <c r="F139" s="130"/>
      <c r="G139" s="121">
        <v>0.18</v>
      </c>
      <c r="H139" s="129">
        <f t="shared" si="84"/>
        <v>0</v>
      </c>
      <c r="I139" s="129">
        <f t="shared" si="85"/>
        <v>0</v>
      </c>
      <c r="J139" s="94">
        <v>1</v>
      </c>
      <c r="K139" s="130"/>
      <c r="L139" s="121">
        <v>0.18</v>
      </c>
      <c r="M139" s="129">
        <f t="shared" si="86"/>
        <v>0</v>
      </c>
      <c r="N139" s="129">
        <f t="shared" si="87"/>
        <v>0</v>
      </c>
      <c r="O139" s="94">
        <v>1</v>
      </c>
      <c r="P139" s="95"/>
      <c r="Q139" s="97">
        <v>0.18</v>
      </c>
      <c r="R139" s="88">
        <f t="shared" si="88"/>
        <v>0</v>
      </c>
      <c r="S139" s="88">
        <f t="shared" si="89"/>
        <v>0</v>
      </c>
    </row>
    <row r="140" spans="1:19" ht="30" customHeight="1">
      <c r="A140" s="213"/>
      <c r="B140" s="213"/>
      <c r="C140" s="42" t="s">
        <v>27</v>
      </c>
      <c r="D140" s="32" t="s">
        <v>42</v>
      </c>
      <c r="E140" s="94">
        <v>1</v>
      </c>
      <c r="F140" s="130"/>
      <c r="G140" s="121">
        <v>0.18</v>
      </c>
      <c r="H140" s="129">
        <f t="shared" si="84"/>
        <v>0</v>
      </c>
      <c r="I140" s="129">
        <f t="shared" si="85"/>
        <v>0</v>
      </c>
      <c r="J140" s="94">
        <v>1</v>
      </c>
      <c r="K140" s="130"/>
      <c r="L140" s="121">
        <v>0.18</v>
      </c>
      <c r="M140" s="129">
        <f t="shared" si="86"/>
        <v>0</v>
      </c>
      <c r="N140" s="129">
        <f t="shared" si="87"/>
        <v>0</v>
      </c>
      <c r="O140" s="94">
        <v>1</v>
      </c>
      <c r="P140" s="95"/>
      <c r="Q140" s="97">
        <v>0.18</v>
      </c>
      <c r="R140" s="88">
        <f t="shared" si="88"/>
        <v>0</v>
      </c>
      <c r="S140" s="88">
        <f t="shared" si="89"/>
        <v>0</v>
      </c>
    </row>
    <row r="141" spans="1:19" ht="30" customHeight="1">
      <c r="A141" s="213"/>
      <c r="B141" s="213"/>
      <c r="C141" s="42" t="s">
        <v>28</v>
      </c>
      <c r="D141" s="32" t="s">
        <v>42</v>
      </c>
      <c r="E141" s="94">
        <v>1</v>
      </c>
      <c r="F141" s="130"/>
      <c r="G141" s="121">
        <v>0.18</v>
      </c>
      <c r="H141" s="129">
        <f t="shared" si="84"/>
        <v>0</v>
      </c>
      <c r="I141" s="129">
        <f t="shared" si="85"/>
        <v>0</v>
      </c>
      <c r="J141" s="94">
        <v>1</v>
      </c>
      <c r="K141" s="130"/>
      <c r="L141" s="121">
        <v>0.18</v>
      </c>
      <c r="M141" s="129">
        <f t="shared" si="86"/>
        <v>0</v>
      </c>
      <c r="N141" s="129">
        <f t="shared" si="87"/>
        <v>0</v>
      </c>
      <c r="O141" s="94">
        <v>1</v>
      </c>
      <c r="P141" s="95"/>
      <c r="Q141" s="97">
        <v>0.18</v>
      </c>
      <c r="R141" s="88">
        <f t="shared" si="88"/>
        <v>0</v>
      </c>
      <c r="S141" s="88">
        <f t="shared" si="89"/>
        <v>0</v>
      </c>
    </row>
    <row r="142" spans="1:19" ht="30" customHeight="1">
      <c r="A142" s="213"/>
      <c r="B142" s="213"/>
      <c r="C142" s="43" t="s">
        <v>101</v>
      </c>
      <c r="D142" s="32" t="s">
        <v>8</v>
      </c>
      <c r="E142" s="94">
        <v>21</v>
      </c>
      <c r="F142" s="130"/>
      <c r="G142" s="121">
        <v>0.18</v>
      </c>
      <c r="H142" s="129">
        <f t="shared" si="84"/>
        <v>0</v>
      </c>
      <c r="I142" s="129">
        <f t="shared" si="85"/>
        <v>0</v>
      </c>
      <c r="J142" s="94">
        <v>21</v>
      </c>
      <c r="K142" s="130"/>
      <c r="L142" s="121">
        <v>0.18</v>
      </c>
      <c r="M142" s="129">
        <f t="shared" si="86"/>
        <v>0</v>
      </c>
      <c r="N142" s="129">
        <f t="shared" si="87"/>
        <v>0</v>
      </c>
      <c r="O142" s="94">
        <v>21</v>
      </c>
      <c r="P142" s="95"/>
      <c r="Q142" s="97">
        <v>0.18</v>
      </c>
      <c r="R142" s="88">
        <f t="shared" si="88"/>
        <v>0</v>
      </c>
      <c r="S142" s="88">
        <f t="shared" si="89"/>
        <v>0</v>
      </c>
    </row>
    <row r="143" spans="1:19" ht="30" customHeight="1">
      <c r="A143" s="213"/>
      <c r="B143" s="213"/>
      <c r="C143" s="43" t="s">
        <v>102</v>
      </c>
      <c r="D143" s="32" t="s">
        <v>8</v>
      </c>
      <c r="E143" s="94">
        <v>14</v>
      </c>
      <c r="F143" s="130"/>
      <c r="G143" s="121">
        <v>0.18</v>
      </c>
      <c r="H143" s="129">
        <f t="shared" si="84"/>
        <v>0</v>
      </c>
      <c r="I143" s="129">
        <f t="shared" si="85"/>
        <v>0</v>
      </c>
      <c r="J143" s="94">
        <v>14</v>
      </c>
      <c r="K143" s="130"/>
      <c r="L143" s="121">
        <v>0.18</v>
      </c>
      <c r="M143" s="129">
        <f t="shared" si="86"/>
        <v>0</v>
      </c>
      <c r="N143" s="129">
        <f t="shared" si="87"/>
        <v>0</v>
      </c>
      <c r="O143" s="94">
        <v>14</v>
      </c>
      <c r="P143" s="95"/>
      <c r="Q143" s="97">
        <v>0.18</v>
      </c>
      <c r="R143" s="88">
        <f t="shared" si="88"/>
        <v>0</v>
      </c>
      <c r="S143" s="88">
        <f t="shared" si="89"/>
        <v>0</v>
      </c>
    </row>
    <row r="144" spans="1:19" ht="30" customHeight="1">
      <c r="A144" s="213"/>
      <c r="B144" s="213"/>
      <c r="C144" s="43" t="s">
        <v>97</v>
      </c>
      <c r="D144" s="32" t="s">
        <v>8</v>
      </c>
      <c r="E144" s="94">
        <v>21</v>
      </c>
      <c r="F144" s="130"/>
      <c r="G144" s="121">
        <v>0.18</v>
      </c>
      <c r="H144" s="129">
        <f t="shared" si="84"/>
        <v>0</v>
      </c>
      <c r="I144" s="129">
        <f t="shared" si="85"/>
        <v>0</v>
      </c>
      <c r="J144" s="94">
        <v>21</v>
      </c>
      <c r="K144" s="130"/>
      <c r="L144" s="121">
        <v>0.18</v>
      </c>
      <c r="M144" s="129">
        <f t="shared" si="86"/>
        <v>0</v>
      </c>
      <c r="N144" s="129">
        <f t="shared" si="87"/>
        <v>0</v>
      </c>
      <c r="O144" s="94">
        <v>21</v>
      </c>
      <c r="P144" s="95"/>
      <c r="Q144" s="97">
        <v>0.18</v>
      </c>
      <c r="R144" s="88">
        <f t="shared" si="88"/>
        <v>0</v>
      </c>
      <c r="S144" s="88">
        <f t="shared" si="89"/>
        <v>0</v>
      </c>
    </row>
    <row r="145" spans="1:19" ht="30" customHeight="1">
      <c r="A145" s="213"/>
      <c r="B145" s="213"/>
      <c r="C145" s="43" t="s">
        <v>98</v>
      </c>
      <c r="D145" s="32" t="s">
        <v>8</v>
      </c>
      <c r="E145" s="94">
        <v>14</v>
      </c>
      <c r="F145" s="130"/>
      <c r="G145" s="121">
        <v>0.18</v>
      </c>
      <c r="H145" s="129">
        <f t="shared" si="84"/>
        <v>0</v>
      </c>
      <c r="I145" s="129">
        <f t="shared" si="85"/>
        <v>0</v>
      </c>
      <c r="J145" s="94">
        <v>14</v>
      </c>
      <c r="K145" s="144"/>
      <c r="L145" s="121">
        <v>0.18</v>
      </c>
      <c r="M145" s="129">
        <f t="shared" si="86"/>
        <v>0</v>
      </c>
      <c r="N145" s="129">
        <f t="shared" si="87"/>
        <v>0</v>
      </c>
      <c r="O145" s="94">
        <v>14</v>
      </c>
      <c r="P145" s="83"/>
      <c r="Q145" s="97">
        <v>0.18</v>
      </c>
      <c r="R145" s="88">
        <f t="shared" si="88"/>
        <v>0</v>
      </c>
      <c r="S145" s="88">
        <f t="shared" si="89"/>
        <v>0</v>
      </c>
    </row>
    <row r="146" spans="1:19" ht="30" customHeight="1">
      <c r="A146" s="213"/>
      <c r="B146" s="213"/>
      <c r="C146" s="43" t="s">
        <v>99</v>
      </c>
      <c r="D146" s="32" t="s">
        <v>8</v>
      </c>
      <c r="E146" s="94">
        <v>21</v>
      </c>
      <c r="F146" s="130"/>
      <c r="G146" s="121">
        <v>0.18</v>
      </c>
      <c r="H146" s="129">
        <f t="shared" si="84"/>
        <v>0</v>
      </c>
      <c r="I146" s="129">
        <f t="shared" si="85"/>
        <v>0</v>
      </c>
      <c r="J146" s="94">
        <v>21</v>
      </c>
      <c r="K146" s="144"/>
      <c r="L146" s="121">
        <v>0.18</v>
      </c>
      <c r="M146" s="129">
        <f t="shared" si="86"/>
        <v>0</v>
      </c>
      <c r="N146" s="129">
        <f t="shared" si="87"/>
        <v>0</v>
      </c>
      <c r="O146" s="94">
        <v>21</v>
      </c>
      <c r="P146" s="83"/>
      <c r="Q146" s="97">
        <v>0.18</v>
      </c>
      <c r="R146" s="88">
        <f t="shared" si="88"/>
        <v>0</v>
      </c>
      <c r="S146" s="88">
        <f t="shared" si="89"/>
        <v>0</v>
      </c>
    </row>
    <row r="147" spans="1:19" ht="30" customHeight="1">
      <c r="A147" s="213"/>
      <c r="B147" s="213"/>
      <c r="C147" s="43" t="s">
        <v>100</v>
      </c>
      <c r="D147" s="32" t="s">
        <v>8</v>
      </c>
      <c r="E147" s="94">
        <v>14</v>
      </c>
      <c r="F147" s="130"/>
      <c r="G147" s="121">
        <v>0.18</v>
      </c>
      <c r="H147" s="129">
        <f t="shared" si="84"/>
        <v>0</v>
      </c>
      <c r="I147" s="129">
        <f t="shared" si="85"/>
        <v>0</v>
      </c>
      <c r="J147" s="94">
        <v>14</v>
      </c>
      <c r="K147" s="144"/>
      <c r="L147" s="121">
        <v>0.18</v>
      </c>
      <c r="M147" s="129">
        <f t="shared" si="86"/>
        <v>0</v>
      </c>
      <c r="N147" s="129">
        <f t="shared" si="87"/>
        <v>0</v>
      </c>
      <c r="O147" s="94">
        <v>14</v>
      </c>
      <c r="P147" s="83"/>
      <c r="Q147" s="97">
        <v>0.18</v>
      </c>
      <c r="R147" s="88">
        <f t="shared" si="88"/>
        <v>0</v>
      </c>
      <c r="S147" s="88">
        <f t="shared" si="89"/>
        <v>0</v>
      </c>
    </row>
    <row r="148" spans="1:19" ht="30" customHeight="1">
      <c r="A148" s="213"/>
      <c r="B148" s="213"/>
      <c r="C148" s="43" t="s">
        <v>103</v>
      </c>
      <c r="D148" s="32" t="s">
        <v>8</v>
      </c>
      <c r="E148" s="94">
        <v>21</v>
      </c>
      <c r="F148" s="130"/>
      <c r="G148" s="121">
        <v>0.18</v>
      </c>
      <c r="H148" s="129">
        <f t="shared" si="84"/>
        <v>0</v>
      </c>
      <c r="I148" s="129">
        <f t="shared" si="85"/>
        <v>0</v>
      </c>
      <c r="J148" s="94">
        <v>21</v>
      </c>
      <c r="K148" s="144"/>
      <c r="L148" s="121">
        <v>0.18</v>
      </c>
      <c r="M148" s="129">
        <f t="shared" si="86"/>
        <v>0</v>
      </c>
      <c r="N148" s="129">
        <f t="shared" si="87"/>
        <v>0</v>
      </c>
      <c r="O148" s="94">
        <v>21</v>
      </c>
      <c r="P148" s="83"/>
      <c r="Q148" s="97">
        <v>0.18</v>
      </c>
      <c r="R148" s="88">
        <f t="shared" si="88"/>
        <v>0</v>
      </c>
      <c r="S148" s="88">
        <f t="shared" si="89"/>
        <v>0</v>
      </c>
    </row>
    <row r="149" spans="1:19" ht="30" customHeight="1">
      <c r="A149" s="213"/>
      <c r="B149" s="213"/>
      <c r="C149" s="43" t="s">
        <v>104</v>
      </c>
      <c r="D149" s="32" t="s">
        <v>8</v>
      </c>
      <c r="E149" s="94">
        <v>14</v>
      </c>
      <c r="F149" s="130"/>
      <c r="G149" s="121">
        <v>0.18</v>
      </c>
      <c r="H149" s="129">
        <f t="shared" si="84"/>
        <v>0</v>
      </c>
      <c r="I149" s="129">
        <f t="shared" si="85"/>
        <v>0</v>
      </c>
      <c r="J149" s="94">
        <v>14</v>
      </c>
      <c r="K149" s="144"/>
      <c r="L149" s="121">
        <v>0.18</v>
      </c>
      <c r="M149" s="129">
        <f t="shared" si="86"/>
        <v>0</v>
      </c>
      <c r="N149" s="129">
        <f t="shared" si="87"/>
        <v>0</v>
      </c>
      <c r="O149" s="94">
        <v>14</v>
      </c>
      <c r="P149" s="83"/>
      <c r="Q149" s="97">
        <v>0.18</v>
      </c>
      <c r="R149" s="88">
        <f t="shared" si="88"/>
        <v>0</v>
      </c>
      <c r="S149" s="88">
        <f t="shared" si="89"/>
        <v>0</v>
      </c>
    </row>
    <row r="150" spans="1:19" ht="30" customHeight="1">
      <c r="A150" s="213"/>
      <c r="B150" s="213"/>
      <c r="C150" s="43" t="s">
        <v>29</v>
      </c>
      <c r="D150" s="32" t="s">
        <v>8</v>
      </c>
      <c r="E150" s="94">
        <v>1</v>
      </c>
      <c r="F150" s="130"/>
      <c r="G150" s="121">
        <v>0.18</v>
      </c>
      <c r="H150" s="129">
        <f t="shared" si="84"/>
        <v>0</v>
      </c>
      <c r="I150" s="129">
        <f t="shared" si="85"/>
        <v>0</v>
      </c>
      <c r="J150" s="94">
        <v>1</v>
      </c>
      <c r="K150" s="144"/>
      <c r="L150" s="121">
        <v>0.18</v>
      </c>
      <c r="M150" s="129">
        <f t="shared" si="86"/>
        <v>0</v>
      </c>
      <c r="N150" s="129">
        <f t="shared" si="87"/>
        <v>0</v>
      </c>
      <c r="O150" s="94">
        <v>1</v>
      </c>
      <c r="P150" s="83"/>
      <c r="Q150" s="97">
        <v>0.18</v>
      </c>
      <c r="R150" s="88">
        <f t="shared" si="88"/>
        <v>0</v>
      </c>
      <c r="S150" s="88">
        <f t="shared" si="89"/>
        <v>0</v>
      </c>
    </row>
    <row r="151" spans="1:19" ht="30" customHeight="1">
      <c r="A151" s="213"/>
      <c r="B151" s="213"/>
      <c r="C151" s="43" t="s">
        <v>30</v>
      </c>
      <c r="D151" s="32" t="s">
        <v>8</v>
      </c>
      <c r="E151" s="94">
        <v>1</v>
      </c>
      <c r="F151" s="130"/>
      <c r="G151" s="121">
        <v>0.18</v>
      </c>
      <c r="H151" s="129">
        <f t="shared" si="84"/>
        <v>0</v>
      </c>
      <c r="I151" s="129">
        <f t="shared" si="85"/>
        <v>0</v>
      </c>
      <c r="J151" s="94">
        <v>1</v>
      </c>
      <c r="K151" s="144"/>
      <c r="L151" s="121">
        <v>0.18</v>
      </c>
      <c r="M151" s="129">
        <f t="shared" si="86"/>
        <v>0</v>
      </c>
      <c r="N151" s="129">
        <f t="shared" si="87"/>
        <v>0</v>
      </c>
      <c r="O151" s="94">
        <v>1</v>
      </c>
      <c r="P151" s="83"/>
      <c r="Q151" s="97">
        <v>0.18</v>
      </c>
      <c r="R151" s="88">
        <f t="shared" si="88"/>
        <v>0</v>
      </c>
      <c r="S151" s="88">
        <f t="shared" si="89"/>
        <v>0</v>
      </c>
    </row>
    <row r="152" spans="1:19" ht="30" customHeight="1">
      <c r="A152" s="213"/>
      <c r="B152" s="213"/>
      <c r="C152" s="43" t="s">
        <v>31</v>
      </c>
      <c r="D152" s="32" t="s">
        <v>8</v>
      </c>
      <c r="E152" s="94">
        <v>1</v>
      </c>
      <c r="F152" s="130"/>
      <c r="G152" s="121">
        <v>0.18</v>
      </c>
      <c r="H152" s="129">
        <f t="shared" si="84"/>
        <v>0</v>
      </c>
      <c r="I152" s="129">
        <f t="shared" si="85"/>
        <v>0</v>
      </c>
      <c r="J152" s="94">
        <v>1</v>
      </c>
      <c r="K152" s="144"/>
      <c r="L152" s="121">
        <v>0.18</v>
      </c>
      <c r="M152" s="129">
        <f t="shared" si="86"/>
        <v>0</v>
      </c>
      <c r="N152" s="129">
        <f t="shared" si="87"/>
        <v>0</v>
      </c>
      <c r="O152" s="94">
        <v>1</v>
      </c>
      <c r="P152" s="83"/>
      <c r="Q152" s="97">
        <v>0.18</v>
      </c>
      <c r="R152" s="88">
        <f t="shared" si="88"/>
        <v>0</v>
      </c>
      <c r="S152" s="88">
        <f t="shared" si="89"/>
        <v>0</v>
      </c>
    </row>
    <row r="153" spans="1:19" ht="30" customHeight="1">
      <c r="A153" s="213"/>
      <c r="B153" s="213"/>
      <c r="C153" s="43" t="s">
        <v>40</v>
      </c>
      <c r="D153" s="32" t="s">
        <v>8</v>
      </c>
      <c r="E153" s="94">
        <v>1</v>
      </c>
      <c r="F153" s="130"/>
      <c r="G153" s="121">
        <v>0.18</v>
      </c>
      <c r="H153" s="129">
        <f t="shared" si="84"/>
        <v>0</v>
      </c>
      <c r="I153" s="129">
        <f t="shared" si="85"/>
        <v>0</v>
      </c>
      <c r="J153" s="94">
        <v>1</v>
      </c>
      <c r="K153" s="144"/>
      <c r="L153" s="121">
        <v>0.18</v>
      </c>
      <c r="M153" s="129">
        <f t="shared" si="86"/>
        <v>0</v>
      </c>
      <c r="N153" s="129">
        <f t="shared" si="87"/>
        <v>0</v>
      </c>
      <c r="O153" s="94">
        <v>1</v>
      </c>
      <c r="P153" s="83"/>
      <c r="Q153" s="97">
        <v>0.18</v>
      </c>
      <c r="R153" s="88">
        <f t="shared" si="88"/>
        <v>0</v>
      </c>
      <c r="S153" s="88">
        <f t="shared" si="89"/>
        <v>0</v>
      </c>
    </row>
    <row r="154" spans="1:19" ht="30" customHeight="1">
      <c r="A154" s="213"/>
      <c r="B154" s="213"/>
      <c r="C154" s="43" t="s">
        <v>41</v>
      </c>
      <c r="D154" s="32" t="s">
        <v>8</v>
      </c>
      <c r="E154" s="94">
        <v>1</v>
      </c>
      <c r="F154" s="130"/>
      <c r="G154" s="121">
        <v>0.18</v>
      </c>
      <c r="H154" s="129">
        <f t="shared" si="84"/>
        <v>0</v>
      </c>
      <c r="I154" s="129">
        <f t="shared" si="85"/>
        <v>0</v>
      </c>
      <c r="J154" s="94">
        <v>1</v>
      </c>
      <c r="K154" s="144"/>
      <c r="L154" s="121">
        <v>0.18</v>
      </c>
      <c r="M154" s="129">
        <f t="shared" si="86"/>
        <v>0</v>
      </c>
      <c r="N154" s="129">
        <f t="shared" si="87"/>
        <v>0</v>
      </c>
      <c r="O154" s="94">
        <v>1</v>
      </c>
      <c r="P154" s="83"/>
      <c r="Q154" s="97">
        <v>0.18</v>
      </c>
      <c r="R154" s="88">
        <f t="shared" si="88"/>
        <v>0</v>
      </c>
      <c r="S154" s="88">
        <f t="shared" si="89"/>
        <v>0</v>
      </c>
    </row>
    <row r="155" spans="1:19" ht="48.75" customHeight="1">
      <c r="A155" s="213"/>
      <c r="B155" s="213"/>
      <c r="C155" s="43" t="s">
        <v>105</v>
      </c>
      <c r="D155" s="32" t="s">
        <v>4</v>
      </c>
      <c r="E155" s="94">
        <v>1</v>
      </c>
      <c r="F155" s="130"/>
      <c r="G155" s="121">
        <v>0.18</v>
      </c>
      <c r="H155" s="129">
        <f t="shared" si="84"/>
        <v>0</v>
      </c>
      <c r="I155" s="129">
        <f t="shared" si="85"/>
        <v>0</v>
      </c>
      <c r="J155" s="94">
        <v>1</v>
      </c>
      <c r="K155" s="144"/>
      <c r="L155" s="121">
        <v>0.18</v>
      </c>
      <c r="M155" s="129">
        <f t="shared" si="86"/>
        <v>0</v>
      </c>
      <c r="N155" s="129">
        <f t="shared" si="87"/>
        <v>0</v>
      </c>
      <c r="O155" s="94">
        <v>1</v>
      </c>
      <c r="P155" s="83"/>
      <c r="Q155" s="97">
        <v>0.18</v>
      </c>
      <c r="R155" s="88">
        <f t="shared" si="88"/>
        <v>0</v>
      </c>
      <c r="S155" s="88">
        <f t="shared" si="89"/>
        <v>0</v>
      </c>
    </row>
    <row r="156" spans="1:19" ht="46.5" customHeight="1">
      <c r="A156" s="213"/>
      <c r="B156" s="213"/>
      <c r="C156" s="43" t="s">
        <v>106</v>
      </c>
      <c r="D156" s="32" t="s">
        <v>4</v>
      </c>
      <c r="E156" s="94">
        <v>1</v>
      </c>
      <c r="F156" s="130"/>
      <c r="G156" s="121">
        <v>0.18</v>
      </c>
      <c r="H156" s="129">
        <f t="shared" si="84"/>
        <v>0</v>
      </c>
      <c r="I156" s="129">
        <f t="shared" si="85"/>
        <v>0</v>
      </c>
      <c r="J156" s="94">
        <v>1</v>
      </c>
      <c r="K156" s="144"/>
      <c r="L156" s="121">
        <v>0.18</v>
      </c>
      <c r="M156" s="129">
        <f t="shared" si="86"/>
        <v>0</v>
      </c>
      <c r="N156" s="129">
        <f t="shared" si="87"/>
        <v>0</v>
      </c>
      <c r="O156" s="94">
        <v>1</v>
      </c>
      <c r="P156" s="83"/>
      <c r="Q156" s="97">
        <v>0.18</v>
      </c>
      <c r="R156" s="88">
        <f t="shared" si="88"/>
        <v>0</v>
      </c>
      <c r="S156" s="88">
        <f t="shared" si="89"/>
        <v>0</v>
      </c>
    </row>
    <row r="157" spans="1:19" ht="44.25" customHeight="1">
      <c r="A157" s="213"/>
      <c r="B157" s="213"/>
      <c r="C157" s="43" t="s">
        <v>107</v>
      </c>
      <c r="D157" s="32" t="s">
        <v>4</v>
      </c>
      <c r="E157" s="94">
        <v>1</v>
      </c>
      <c r="F157" s="130"/>
      <c r="G157" s="121">
        <v>0.18</v>
      </c>
      <c r="H157" s="129">
        <f t="shared" si="84"/>
        <v>0</v>
      </c>
      <c r="I157" s="129">
        <f t="shared" si="85"/>
        <v>0</v>
      </c>
      <c r="J157" s="94">
        <v>1</v>
      </c>
      <c r="K157" s="144"/>
      <c r="L157" s="121">
        <v>0.18</v>
      </c>
      <c r="M157" s="129">
        <f t="shared" si="86"/>
        <v>0</v>
      </c>
      <c r="N157" s="129">
        <f t="shared" si="87"/>
        <v>0</v>
      </c>
      <c r="O157" s="94">
        <v>1</v>
      </c>
      <c r="P157" s="83"/>
      <c r="Q157" s="97">
        <v>0.18</v>
      </c>
      <c r="R157" s="88">
        <f t="shared" si="88"/>
        <v>0</v>
      </c>
      <c r="S157" s="88">
        <f t="shared" si="89"/>
        <v>0</v>
      </c>
    </row>
    <row r="158" spans="1:19" ht="30" customHeight="1">
      <c r="A158" s="213"/>
      <c r="B158" s="213"/>
      <c r="C158" s="43" t="s">
        <v>108</v>
      </c>
      <c r="D158" s="32" t="s">
        <v>4</v>
      </c>
      <c r="E158" s="94">
        <v>4</v>
      </c>
      <c r="F158" s="130"/>
      <c r="G158" s="121">
        <v>0.18</v>
      </c>
      <c r="H158" s="129">
        <f t="shared" si="84"/>
        <v>0</v>
      </c>
      <c r="I158" s="129">
        <f t="shared" si="85"/>
        <v>0</v>
      </c>
      <c r="J158" s="94">
        <v>4</v>
      </c>
      <c r="K158" s="144"/>
      <c r="L158" s="121">
        <v>0.18</v>
      </c>
      <c r="M158" s="129">
        <f t="shared" si="86"/>
        <v>0</v>
      </c>
      <c r="N158" s="129">
        <f t="shared" si="87"/>
        <v>0</v>
      </c>
      <c r="O158" s="94">
        <v>4</v>
      </c>
      <c r="P158" s="83"/>
      <c r="Q158" s="97">
        <v>0.18</v>
      </c>
      <c r="R158" s="88">
        <f t="shared" si="88"/>
        <v>0</v>
      </c>
      <c r="S158" s="88">
        <f t="shared" si="89"/>
        <v>0</v>
      </c>
    </row>
    <row r="159" spans="1:19" ht="30" customHeight="1">
      <c r="A159" s="213"/>
      <c r="B159" s="213"/>
      <c r="C159" s="43" t="s">
        <v>109</v>
      </c>
      <c r="D159" s="32" t="s">
        <v>94</v>
      </c>
      <c r="E159" s="94">
        <v>134</v>
      </c>
      <c r="F159" s="130"/>
      <c r="G159" s="121">
        <v>0.18</v>
      </c>
      <c r="H159" s="129">
        <f t="shared" si="84"/>
        <v>0</v>
      </c>
      <c r="I159" s="129">
        <f t="shared" si="85"/>
        <v>0</v>
      </c>
      <c r="J159" s="94">
        <v>134</v>
      </c>
      <c r="K159" s="130"/>
      <c r="L159" s="121">
        <v>0.18</v>
      </c>
      <c r="M159" s="129">
        <f t="shared" si="86"/>
        <v>0</v>
      </c>
      <c r="N159" s="129">
        <f t="shared" si="87"/>
        <v>0</v>
      </c>
      <c r="O159" s="94">
        <v>134</v>
      </c>
      <c r="P159" s="95"/>
      <c r="Q159" s="97">
        <v>0.18</v>
      </c>
      <c r="R159" s="88">
        <f t="shared" si="88"/>
        <v>0</v>
      </c>
      <c r="S159" s="88">
        <f t="shared" si="89"/>
        <v>0</v>
      </c>
    </row>
    <row r="160" spans="1:19" ht="30" customHeight="1">
      <c r="A160" s="213"/>
      <c r="B160" s="213"/>
      <c r="C160" s="43" t="s">
        <v>110</v>
      </c>
      <c r="D160" s="32" t="s">
        <v>94</v>
      </c>
      <c r="E160" s="94">
        <v>67</v>
      </c>
      <c r="F160" s="130"/>
      <c r="G160" s="121">
        <v>0.18</v>
      </c>
      <c r="H160" s="129">
        <f t="shared" si="84"/>
        <v>0</v>
      </c>
      <c r="I160" s="129">
        <f t="shared" si="85"/>
        <v>0</v>
      </c>
      <c r="J160" s="94">
        <v>67</v>
      </c>
      <c r="K160" s="130"/>
      <c r="L160" s="121">
        <v>0.18</v>
      </c>
      <c r="M160" s="129">
        <f t="shared" si="86"/>
        <v>0</v>
      </c>
      <c r="N160" s="129">
        <f t="shared" si="87"/>
        <v>0</v>
      </c>
      <c r="O160" s="94">
        <v>67</v>
      </c>
      <c r="P160" s="95"/>
      <c r="Q160" s="97">
        <v>0.18</v>
      </c>
      <c r="R160" s="88">
        <f t="shared" si="88"/>
        <v>0</v>
      </c>
      <c r="S160" s="88">
        <f t="shared" si="89"/>
        <v>0</v>
      </c>
    </row>
    <row r="161" spans="1:19" ht="30" customHeight="1">
      <c r="A161" s="213"/>
      <c r="B161" s="213"/>
      <c r="C161" s="30" t="s">
        <v>32</v>
      </c>
      <c r="D161" s="25"/>
      <c r="E161" s="94"/>
      <c r="F161" s="130"/>
      <c r="G161" s="132"/>
      <c r="H161" s="133"/>
      <c r="I161" s="133"/>
      <c r="J161" s="94"/>
      <c r="K161" s="144"/>
      <c r="L161" s="132"/>
      <c r="M161" s="133"/>
      <c r="N161" s="133"/>
      <c r="O161" s="94"/>
      <c r="P161" s="83"/>
      <c r="Q161" s="99"/>
      <c r="R161" s="90"/>
      <c r="S161" s="90"/>
    </row>
    <row r="162" spans="1:19" ht="30" customHeight="1">
      <c r="A162" s="213"/>
      <c r="B162" s="213"/>
      <c r="C162" s="44" t="s">
        <v>125</v>
      </c>
      <c r="D162" s="25" t="s">
        <v>11</v>
      </c>
      <c r="E162" s="94">
        <v>1</v>
      </c>
      <c r="F162" s="130"/>
      <c r="G162" s="121">
        <v>0.18</v>
      </c>
      <c r="H162" s="129">
        <f t="shared" ref="H162:H165" si="90">F162*(100%+G162)</f>
        <v>0</v>
      </c>
      <c r="I162" s="129">
        <f t="shared" ref="I162:I165" si="91">E162*H162</f>
        <v>0</v>
      </c>
      <c r="J162" s="94">
        <v>1</v>
      </c>
      <c r="K162" s="144"/>
      <c r="L162" s="121">
        <v>0.18</v>
      </c>
      <c r="M162" s="129">
        <f t="shared" ref="M162:M165" si="92">K162*(100%+L162)</f>
        <v>0</v>
      </c>
      <c r="N162" s="129">
        <f t="shared" ref="N162:N165" si="93">J162*M162</f>
        <v>0</v>
      </c>
      <c r="O162" s="94">
        <v>1</v>
      </c>
      <c r="P162" s="83"/>
      <c r="Q162" s="97">
        <v>0.18</v>
      </c>
      <c r="R162" s="88">
        <f t="shared" ref="R162:R165" si="94">P162*(100%+Q162)</f>
        <v>0</v>
      </c>
      <c r="S162" s="88">
        <f t="shared" ref="S162:S165" si="95">O162*R162</f>
        <v>0</v>
      </c>
    </row>
    <row r="163" spans="1:19" ht="30" customHeight="1">
      <c r="A163" s="213"/>
      <c r="B163" s="213"/>
      <c r="C163" s="45" t="s">
        <v>126</v>
      </c>
      <c r="D163" s="25" t="s">
        <v>13</v>
      </c>
      <c r="E163" s="94">
        <v>1</v>
      </c>
      <c r="F163" s="130"/>
      <c r="G163" s="121">
        <v>0.18</v>
      </c>
      <c r="H163" s="129">
        <f t="shared" si="90"/>
        <v>0</v>
      </c>
      <c r="I163" s="129">
        <f t="shared" si="91"/>
        <v>0</v>
      </c>
      <c r="J163" s="94">
        <v>1</v>
      </c>
      <c r="K163" s="130"/>
      <c r="L163" s="121">
        <v>0.18</v>
      </c>
      <c r="M163" s="129">
        <f t="shared" si="92"/>
        <v>0</v>
      </c>
      <c r="N163" s="129">
        <f t="shared" si="93"/>
        <v>0</v>
      </c>
      <c r="O163" s="94">
        <v>1</v>
      </c>
      <c r="P163" s="95"/>
      <c r="Q163" s="97">
        <v>0.18</v>
      </c>
      <c r="R163" s="88">
        <f t="shared" si="94"/>
        <v>0</v>
      </c>
      <c r="S163" s="88">
        <f t="shared" si="95"/>
        <v>0</v>
      </c>
    </row>
    <row r="164" spans="1:19" ht="79.5" customHeight="1">
      <c r="A164" s="213"/>
      <c r="B164" s="213"/>
      <c r="C164" s="44" t="s">
        <v>111</v>
      </c>
      <c r="D164" s="25" t="s">
        <v>113</v>
      </c>
      <c r="E164" s="147">
        <v>1</v>
      </c>
      <c r="F164" s="130"/>
      <c r="G164" s="121">
        <v>0.18</v>
      </c>
      <c r="H164" s="129">
        <f t="shared" si="90"/>
        <v>0</v>
      </c>
      <c r="I164" s="129">
        <f t="shared" si="91"/>
        <v>0</v>
      </c>
      <c r="J164" s="147">
        <v>1</v>
      </c>
      <c r="K164" s="144"/>
      <c r="L164" s="121">
        <v>0.18</v>
      </c>
      <c r="M164" s="129">
        <f t="shared" si="92"/>
        <v>0</v>
      </c>
      <c r="N164" s="129">
        <f t="shared" si="93"/>
        <v>0</v>
      </c>
      <c r="O164" s="147">
        <v>1</v>
      </c>
      <c r="P164" s="83"/>
      <c r="Q164" s="97">
        <v>0.18</v>
      </c>
      <c r="R164" s="88">
        <f t="shared" si="94"/>
        <v>0</v>
      </c>
      <c r="S164" s="88">
        <f t="shared" si="95"/>
        <v>0</v>
      </c>
    </row>
    <row r="165" spans="1:19" ht="96.75" customHeight="1">
      <c r="A165" s="213"/>
      <c r="B165" s="213"/>
      <c r="C165" s="44" t="s">
        <v>112</v>
      </c>
      <c r="D165" s="25" t="s">
        <v>113</v>
      </c>
      <c r="E165" s="94">
        <v>1</v>
      </c>
      <c r="F165" s="130"/>
      <c r="G165" s="121">
        <v>0.18</v>
      </c>
      <c r="H165" s="129">
        <f t="shared" si="90"/>
        <v>0</v>
      </c>
      <c r="I165" s="129">
        <f t="shared" si="91"/>
        <v>0</v>
      </c>
      <c r="J165" s="94">
        <v>1</v>
      </c>
      <c r="K165" s="144"/>
      <c r="L165" s="121">
        <v>0.18</v>
      </c>
      <c r="M165" s="129">
        <f t="shared" si="92"/>
        <v>0</v>
      </c>
      <c r="N165" s="129">
        <f t="shared" si="93"/>
        <v>0</v>
      </c>
      <c r="O165" s="94">
        <v>1</v>
      </c>
      <c r="P165" s="83"/>
      <c r="Q165" s="97">
        <v>0.18</v>
      </c>
      <c r="R165" s="88">
        <f t="shared" si="94"/>
        <v>0</v>
      </c>
      <c r="S165" s="88">
        <f t="shared" si="95"/>
        <v>0</v>
      </c>
    </row>
    <row r="166" spans="1:19" ht="30" customHeight="1">
      <c r="A166" s="214"/>
      <c r="B166" s="214"/>
      <c r="C166" s="33" t="s">
        <v>66</v>
      </c>
      <c r="D166" s="60"/>
      <c r="E166" s="225">
        <f>SUM(I98:I165)</f>
        <v>0</v>
      </c>
      <c r="F166" s="226"/>
      <c r="G166" s="226"/>
      <c r="H166" s="226"/>
      <c r="I166" s="226"/>
      <c r="J166" s="225">
        <f>SUM(N98:N165)</f>
        <v>0</v>
      </c>
      <c r="K166" s="226"/>
      <c r="L166" s="226"/>
      <c r="M166" s="226"/>
      <c r="N166" s="226"/>
      <c r="O166" s="225">
        <f>SUM(S98:S165)</f>
        <v>0</v>
      </c>
      <c r="P166" s="226"/>
      <c r="Q166" s="226"/>
      <c r="R166" s="226"/>
      <c r="S166" s="226"/>
    </row>
    <row r="167" spans="1:19" ht="35.1" customHeight="1">
      <c r="A167" s="29" t="s">
        <v>1</v>
      </c>
      <c r="B167" s="29"/>
      <c r="C167" s="28" t="s">
        <v>54</v>
      </c>
      <c r="D167" s="26"/>
      <c r="E167" s="51" t="s">
        <v>33</v>
      </c>
      <c r="F167" s="52" t="s">
        <v>44</v>
      </c>
      <c r="G167" s="78" t="s">
        <v>45</v>
      </c>
      <c r="H167" s="78" t="s">
        <v>46</v>
      </c>
      <c r="I167" s="78" t="s">
        <v>47</v>
      </c>
      <c r="J167" s="51" t="s">
        <v>33</v>
      </c>
      <c r="K167" s="52" t="s">
        <v>44</v>
      </c>
      <c r="L167" s="78" t="s">
        <v>45</v>
      </c>
      <c r="M167" s="78" t="s">
        <v>46</v>
      </c>
      <c r="N167" s="78" t="s">
        <v>47</v>
      </c>
      <c r="O167" s="51" t="s">
        <v>33</v>
      </c>
      <c r="P167" s="52" t="s">
        <v>44</v>
      </c>
      <c r="Q167" s="78" t="s">
        <v>45</v>
      </c>
      <c r="R167" s="78" t="s">
        <v>46</v>
      </c>
      <c r="S167" s="78" t="s">
        <v>47</v>
      </c>
    </row>
    <row r="168" spans="1:19" ht="35.1" customHeight="1">
      <c r="A168" s="212">
        <v>1</v>
      </c>
      <c r="B168" s="212" t="s">
        <v>152</v>
      </c>
      <c r="C168" s="35" t="s">
        <v>73</v>
      </c>
      <c r="D168" s="24" t="s">
        <v>4</v>
      </c>
      <c r="E168" s="131">
        <v>12</v>
      </c>
      <c r="F168" s="142"/>
      <c r="G168" s="121">
        <v>0.18</v>
      </c>
      <c r="H168" s="129">
        <f t="shared" ref="H168:H175" si="96">F168*(100%+G168)</f>
        <v>0</v>
      </c>
      <c r="I168" s="129">
        <f t="shared" ref="I168:I175" si="97">E168*H168</f>
        <v>0</v>
      </c>
      <c r="J168" s="131">
        <v>12</v>
      </c>
      <c r="K168" s="142"/>
      <c r="L168" s="121">
        <v>0.18</v>
      </c>
      <c r="M168" s="129">
        <f t="shared" ref="M168:M175" si="98">K168*(100%+L168)</f>
        <v>0</v>
      </c>
      <c r="N168" s="129">
        <f t="shared" ref="N168:N175" si="99">J168*M168</f>
        <v>0</v>
      </c>
      <c r="O168" s="131">
        <v>12</v>
      </c>
      <c r="P168" s="81"/>
      <c r="Q168" s="97">
        <v>0.18</v>
      </c>
      <c r="R168" s="75">
        <f t="shared" ref="R168:R175" si="100">P168*(100%+Q168)</f>
        <v>0</v>
      </c>
      <c r="S168" s="75">
        <f t="shared" ref="S168:S175" si="101">O168*R168</f>
        <v>0</v>
      </c>
    </row>
    <row r="169" spans="1:19" ht="35.1" customHeight="1">
      <c r="A169" s="213"/>
      <c r="B169" s="213"/>
      <c r="C169" s="36" t="s">
        <v>75</v>
      </c>
      <c r="D169" s="24" t="s">
        <v>4</v>
      </c>
      <c r="E169" s="131">
        <f>12*4</f>
        <v>48</v>
      </c>
      <c r="F169" s="122"/>
      <c r="G169" s="121">
        <v>0.18</v>
      </c>
      <c r="H169" s="129">
        <f t="shared" si="96"/>
        <v>0</v>
      </c>
      <c r="I169" s="129">
        <f t="shared" si="97"/>
        <v>0</v>
      </c>
      <c r="J169" s="131">
        <f>12*3</f>
        <v>36</v>
      </c>
      <c r="K169" s="122"/>
      <c r="L169" s="121">
        <v>0.18</v>
      </c>
      <c r="M169" s="129">
        <f t="shared" si="98"/>
        <v>0</v>
      </c>
      <c r="N169" s="129">
        <f t="shared" si="99"/>
        <v>0</v>
      </c>
      <c r="O169" s="131">
        <f>12*2</f>
        <v>24</v>
      </c>
      <c r="P169" s="105"/>
      <c r="Q169" s="97">
        <v>0.18</v>
      </c>
      <c r="R169" s="75">
        <f t="shared" si="100"/>
        <v>0</v>
      </c>
      <c r="S169" s="75">
        <f t="shared" si="101"/>
        <v>0</v>
      </c>
    </row>
    <row r="170" spans="1:19" ht="35.1" customHeight="1">
      <c r="A170" s="213"/>
      <c r="B170" s="213"/>
      <c r="C170" s="36" t="s">
        <v>74</v>
      </c>
      <c r="D170" s="24" t="s">
        <v>8</v>
      </c>
      <c r="E170" s="131">
        <f>12*4</f>
        <v>48</v>
      </c>
      <c r="F170" s="142"/>
      <c r="G170" s="121">
        <v>0.05</v>
      </c>
      <c r="H170" s="129">
        <f t="shared" si="96"/>
        <v>0</v>
      </c>
      <c r="I170" s="129">
        <f t="shared" si="97"/>
        <v>0</v>
      </c>
      <c r="J170" s="131">
        <f>12*3</f>
        <v>36</v>
      </c>
      <c r="K170" s="142"/>
      <c r="L170" s="121">
        <v>0.05</v>
      </c>
      <c r="M170" s="129">
        <f t="shared" si="98"/>
        <v>0</v>
      </c>
      <c r="N170" s="129">
        <f t="shared" si="99"/>
        <v>0</v>
      </c>
      <c r="O170" s="131">
        <f>12*2</f>
        <v>24</v>
      </c>
      <c r="P170" s="81"/>
      <c r="Q170" s="97">
        <v>0.05</v>
      </c>
      <c r="R170" s="75">
        <f t="shared" si="100"/>
        <v>0</v>
      </c>
      <c r="S170" s="75">
        <f t="shared" si="101"/>
        <v>0</v>
      </c>
    </row>
    <row r="171" spans="1:19" ht="35.1" customHeight="1">
      <c r="A171" s="213"/>
      <c r="B171" s="213"/>
      <c r="C171" s="36" t="s">
        <v>240</v>
      </c>
      <c r="D171" s="24" t="s">
        <v>8</v>
      </c>
      <c r="E171" s="31">
        <v>1</v>
      </c>
      <c r="F171" s="122"/>
      <c r="G171" s="121">
        <v>0.05</v>
      </c>
      <c r="H171" s="129">
        <f t="shared" si="96"/>
        <v>0</v>
      </c>
      <c r="I171" s="129">
        <f t="shared" si="97"/>
        <v>0</v>
      </c>
      <c r="J171" s="31">
        <v>1</v>
      </c>
      <c r="K171" s="122"/>
      <c r="L171" s="121">
        <v>0.05</v>
      </c>
      <c r="M171" s="129">
        <f t="shared" si="98"/>
        <v>0</v>
      </c>
      <c r="N171" s="129">
        <f t="shared" si="99"/>
        <v>0</v>
      </c>
      <c r="O171" s="31">
        <v>1</v>
      </c>
      <c r="P171" s="105"/>
      <c r="Q171" s="97">
        <v>0.05</v>
      </c>
      <c r="R171" s="75">
        <f t="shared" si="100"/>
        <v>0</v>
      </c>
      <c r="S171" s="75">
        <f t="shared" si="101"/>
        <v>0</v>
      </c>
    </row>
    <row r="172" spans="1:19" ht="35.1" customHeight="1">
      <c r="A172" s="213"/>
      <c r="B172" s="213"/>
      <c r="C172" s="36" t="s">
        <v>55</v>
      </c>
      <c r="D172" s="24" t="s">
        <v>8</v>
      </c>
      <c r="E172" s="131">
        <f>12*5</f>
        <v>60</v>
      </c>
      <c r="F172" s="142"/>
      <c r="G172" s="121">
        <v>0.05</v>
      </c>
      <c r="H172" s="129">
        <f t="shared" si="96"/>
        <v>0</v>
      </c>
      <c r="I172" s="129">
        <f t="shared" si="97"/>
        <v>0</v>
      </c>
      <c r="J172" s="131">
        <f>12*5</f>
        <v>60</v>
      </c>
      <c r="K172" s="142"/>
      <c r="L172" s="121">
        <v>0.05</v>
      </c>
      <c r="M172" s="129">
        <f t="shared" si="98"/>
        <v>0</v>
      </c>
      <c r="N172" s="129">
        <f t="shared" si="99"/>
        <v>0</v>
      </c>
      <c r="O172" s="131">
        <f>12*5</f>
        <v>60</v>
      </c>
      <c r="P172" s="81"/>
      <c r="Q172" s="97">
        <v>0.05</v>
      </c>
      <c r="R172" s="75">
        <f t="shared" si="100"/>
        <v>0</v>
      </c>
      <c r="S172" s="75">
        <f t="shared" si="101"/>
        <v>0</v>
      </c>
    </row>
    <row r="173" spans="1:19" ht="35.1" customHeight="1">
      <c r="A173" s="213"/>
      <c r="B173" s="213"/>
      <c r="C173" s="36" t="s">
        <v>56</v>
      </c>
      <c r="D173" s="24" t="s">
        <v>8</v>
      </c>
      <c r="E173" s="31">
        <v>1</v>
      </c>
      <c r="F173" s="142"/>
      <c r="G173" s="121">
        <v>0.05</v>
      </c>
      <c r="H173" s="129">
        <f t="shared" si="96"/>
        <v>0</v>
      </c>
      <c r="I173" s="129">
        <f t="shared" si="97"/>
        <v>0</v>
      </c>
      <c r="J173" s="31">
        <v>1</v>
      </c>
      <c r="K173" s="142"/>
      <c r="L173" s="121">
        <v>0.05</v>
      </c>
      <c r="M173" s="129">
        <f t="shared" si="98"/>
        <v>0</v>
      </c>
      <c r="N173" s="129">
        <f t="shared" si="99"/>
        <v>0</v>
      </c>
      <c r="O173" s="31">
        <v>1</v>
      </c>
      <c r="P173" s="81"/>
      <c r="Q173" s="97">
        <v>0.05</v>
      </c>
      <c r="R173" s="75">
        <f t="shared" si="100"/>
        <v>0</v>
      </c>
      <c r="S173" s="75">
        <f t="shared" si="101"/>
        <v>0</v>
      </c>
    </row>
    <row r="174" spans="1:19" ht="35.1" customHeight="1">
      <c r="A174" s="213"/>
      <c r="B174" s="213"/>
      <c r="C174" s="36" t="s">
        <v>241</v>
      </c>
      <c r="D174" s="24" t="s">
        <v>8</v>
      </c>
      <c r="E174" s="131">
        <v>12</v>
      </c>
      <c r="F174" s="122"/>
      <c r="G174" s="121">
        <v>0.05</v>
      </c>
      <c r="H174" s="129">
        <f t="shared" si="96"/>
        <v>0</v>
      </c>
      <c r="I174" s="129">
        <f t="shared" si="97"/>
        <v>0</v>
      </c>
      <c r="J174" s="131">
        <v>12</v>
      </c>
      <c r="K174" s="122"/>
      <c r="L174" s="121">
        <v>0.05</v>
      </c>
      <c r="M174" s="129">
        <f t="shared" si="98"/>
        <v>0</v>
      </c>
      <c r="N174" s="129">
        <f t="shared" si="99"/>
        <v>0</v>
      </c>
      <c r="O174" s="131">
        <v>12</v>
      </c>
      <c r="P174" s="105"/>
      <c r="Q174" s="97">
        <v>0.05</v>
      </c>
      <c r="R174" s="75">
        <f t="shared" si="100"/>
        <v>0</v>
      </c>
      <c r="S174" s="75">
        <f t="shared" si="101"/>
        <v>0</v>
      </c>
    </row>
    <row r="175" spans="1:19" ht="35.1" customHeight="1">
      <c r="A175" s="213"/>
      <c r="B175" s="213"/>
      <c r="C175" s="36" t="s">
        <v>57</v>
      </c>
      <c r="D175" s="24" t="s">
        <v>8</v>
      </c>
      <c r="E175" s="131">
        <f>12*2</f>
        <v>24</v>
      </c>
      <c r="F175" s="122"/>
      <c r="G175" s="121">
        <v>0.05</v>
      </c>
      <c r="H175" s="129">
        <f t="shared" si="96"/>
        <v>0</v>
      </c>
      <c r="I175" s="129">
        <f t="shared" si="97"/>
        <v>0</v>
      </c>
      <c r="J175" s="131">
        <f>12*2</f>
        <v>24</v>
      </c>
      <c r="K175" s="122"/>
      <c r="L175" s="121">
        <v>0.05</v>
      </c>
      <c r="M175" s="129">
        <f t="shared" si="98"/>
        <v>0</v>
      </c>
      <c r="N175" s="129">
        <f t="shared" si="99"/>
        <v>0</v>
      </c>
      <c r="O175" s="131">
        <f>12*2</f>
        <v>24</v>
      </c>
      <c r="P175" s="105"/>
      <c r="Q175" s="97">
        <v>0.05</v>
      </c>
      <c r="R175" s="75">
        <f t="shared" si="100"/>
        <v>0</v>
      </c>
      <c r="S175" s="75">
        <f t="shared" si="101"/>
        <v>0</v>
      </c>
    </row>
    <row r="176" spans="1:19" ht="35.1" customHeight="1">
      <c r="A176" s="213"/>
      <c r="B176" s="213"/>
      <c r="C176" s="33" t="s">
        <v>64</v>
      </c>
      <c r="D176" s="60"/>
      <c r="E176" s="204">
        <f>SUM(I168:I175)</f>
        <v>0</v>
      </c>
      <c r="F176" s="205"/>
      <c r="G176" s="205"/>
      <c r="H176" s="205"/>
      <c r="I176" s="206">
        <f>SUM(I168:I175)</f>
        <v>0</v>
      </c>
      <c r="J176" s="204">
        <f>SUM(N168:N175)</f>
        <v>0</v>
      </c>
      <c r="K176" s="205"/>
      <c r="L176" s="205"/>
      <c r="M176" s="205"/>
      <c r="N176" s="206">
        <f>SUM(N168:N175)</f>
        <v>0</v>
      </c>
      <c r="O176" s="204">
        <f>SUM(S168:S175)</f>
        <v>0</v>
      </c>
      <c r="P176" s="205"/>
      <c r="Q176" s="205"/>
      <c r="R176" s="205"/>
      <c r="S176" s="206">
        <f>SUM(S168:S175)</f>
        <v>0</v>
      </c>
    </row>
    <row r="177" spans="1:19" ht="30" customHeight="1">
      <c r="A177" s="213">
        <v>2</v>
      </c>
      <c r="B177" s="213"/>
      <c r="C177" s="37" t="s">
        <v>114</v>
      </c>
      <c r="D177" s="24"/>
      <c r="E177" s="131"/>
      <c r="F177" s="144"/>
      <c r="G177" s="151"/>
      <c r="H177" s="133"/>
      <c r="I177" s="133"/>
      <c r="J177" s="131"/>
      <c r="K177" s="144"/>
      <c r="L177" s="151"/>
      <c r="M177" s="133"/>
      <c r="N177" s="133"/>
      <c r="O177" s="131"/>
      <c r="P177" s="83"/>
      <c r="Q177" s="21"/>
      <c r="R177" s="90"/>
      <c r="S177" s="90"/>
    </row>
    <row r="178" spans="1:19" ht="30" customHeight="1">
      <c r="A178" s="213"/>
      <c r="B178" s="213"/>
      <c r="C178" s="38" t="s">
        <v>37</v>
      </c>
      <c r="D178" s="24" t="s">
        <v>8</v>
      </c>
      <c r="E178" s="134">
        <v>7</v>
      </c>
      <c r="F178" s="144"/>
      <c r="G178" s="152">
        <v>0.18</v>
      </c>
      <c r="H178" s="129">
        <f t="shared" ref="H178:H180" si="102">F178*(100%+G178)</f>
        <v>0</v>
      </c>
      <c r="I178" s="129">
        <f t="shared" ref="I178:I180" si="103">E178*H178</f>
        <v>0</v>
      </c>
      <c r="J178" s="134">
        <v>7</v>
      </c>
      <c r="K178" s="144"/>
      <c r="L178" s="152">
        <v>0.18</v>
      </c>
      <c r="M178" s="129">
        <f t="shared" ref="M178:M180" si="104">K178*(100%+L178)</f>
        <v>0</v>
      </c>
      <c r="N178" s="129">
        <f t="shared" ref="N178:N180" si="105">J178*M178</f>
        <v>0</v>
      </c>
      <c r="O178" s="134">
        <v>10</v>
      </c>
      <c r="P178" s="83"/>
      <c r="Q178" s="50">
        <v>0.18</v>
      </c>
      <c r="R178" s="88">
        <f t="shared" ref="R178:R180" si="106">P178*(100%+Q178)</f>
        <v>0</v>
      </c>
      <c r="S178" s="88">
        <f t="shared" ref="S178:S180" si="107">O178*R178</f>
        <v>0</v>
      </c>
    </row>
    <row r="179" spans="1:19" ht="30" customHeight="1">
      <c r="A179" s="213"/>
      <c r="B179" s="213"/>
      <c r="C179" s="38" t="s">
        <v>38</v>
      </c>
      <c r="D179" s="24" t="s">
        <v>8</v>
      </c>
      <c r="E179" s="134">
        <v>4</v>
      </c>
      <c r="F179" s="144"/>
      <c r="G179" s="152">
        <v>0.18</v>
      </c>
      <c r="H179" s="129">
        <f t="shared" si="102"/>
        <v>0</v>
      </c>
      <c r="I179" s="129">
        <f t="shared" si="103"/>
        <v>0</v>
      </c>
      <c r="J179" s="134">
        <v>4</v>
      </c>
      <c r="K179" s="144"/>
      <c r="L179" s="152">
        <v>0.18</v>
      </c>
      <c r="M179" s="129">
        <f t="shared" si="104"/>
        <v>0</v>
      </c>
      <c r="N179" s="129">
        <f t="shared" si="105"/>
        <v>0</v>
      </c>
      <c r="O179" s="134">
        <v>5</v>
      </c>
      <c r="P179" s="83"/>
      <c r="Q179" s="50">
        <v>0.18</v>
      </c>
      <c r="R179" s="88">
        <f t="shared" si="106"/>
        <v>0</v>
      </c>
      <c r="S179" s="88">
        <f t="shared" si="107"/>
        <v>0</v>
      </c>
    </row>
    <row r="180" spans="1:19" ht="30" customHeight="1">
      <c r="A180" s="213"/>
      <c r="B180" s="213"/>
      <c r="C180" s="38" t="s">
        <v>39</v>
      </c>
      <c r="D180" s="24" t="s">
        <v>8</v>
      </c>
      <c r="E180" s="134">
        <v>3</v>
      </c>
      <c r="F180" s="144"/>
      <c r="G180" s="152">
        <v>0.18</v>
      </c>
      <c r="H180" s="129">
        <f t="shared" si="102"/>
        <v>0</v>
      </c>
      <c r="I180" s="129">
        <f t="shared" si="103"/>
        <v>0</v>
      </c>
      <c r="J180" s="134">
        <v>3</v>
      </c>
      <c r="K180" s="144"/>
      <c r="L180" s="152">
        <v>0.18</v>
      </c>
      <c r="M180" s="129">
        <f t="shared" si="104"/>
        <v>0</v>
      </c>
      <c r="N180" s="129">
        <f t="shared" si="105"/>
        <v>0</v>
      </c>
      <c r="O180" s="134">
        <v>3</v>
      </c>
      <c r="P180" s="83"/>
      <c r="Q180" s="50">
        <v>0.18</v>
      </c>
      <c r="R180" s="88">
        <f t="shared" si="106"/>
        <v>0</v>
      </c>
      <c r="S180" s="88">
        <f t="shared" si="107"/>
        <v>0</v>
      </c>
    </row>
    <row r="181" spans="1:19" ht="30" customHeight="1">
      <c r="A181" s="213"/>
      <c r="B181" s="213"/>
      <c r="C181" s="40" t="s">
        <v>115</v>
      </c>
      <c r="D181" s="24"/>
      <c r="E181" s="134"/>
      <c r="F181" s="144"/>
      <c r="G181" s="153"/>
      <c r="H181" s="133"/>
      <c r="I181" s="133"/>
      <c r="J181" s="134"/>
      <c r="K181" s="144"/>
      <c r="L181" s="153"/>
      <c r="M181" s="133"/>
      <c r="N181" s="133"/>
      <c r="O181" s="134"/>
      <c r="P181" s="83"/>
      <c r="Q181" s="27"/>
      <c r="R181" s="90"/>
      <c r="S181" s="90"/>
    </row>
    <row r="182" spans="1:19" ht="30" customHeight="1">
      <c r="A182" s="213"/>
      <c r="B182" s="213"/>
      <c r="C182" s="41" t="s">
        <v>37</v>
      </c>
      <c r="D182" s="24" t="s">
        <v>8</v>
      </c>
      <c r="E182" s="134">
        <v>14</v>
      </c>
      <c r="F182" s="144"/>
      <c r="G182" s="152">
        <v>0.18</v>
      </c>
      <c r="H182" s="129">
        <f t="shared" ref="H182:H184" si="108">F182*(100%+G182)</f>
        <v>0</v>
      </c>
      <c r="I182" s="129">
        <f t="shared" ref="I182:I184" si="109">E182*H182</f>
        <v>0</v>
      </c>
      <c r="J182" s="134">
        <v>14</v>
      </c>
      <c r="K182" s="144"/>
      <c r="L182" s="152">
        <v>0.18</v>
      </c>
      <c r="M182" s="129">
        <f t="shared" ref="M182:M184" si="110">K182*(100%+L182)</f>
        <v>0</v>
      </c>
      <c r="N182" s="129">
        <f t="shared" ref="N182:N184" si="111">J182*M182</f>
        <v>0</v>
      </c>
      <c r="O182" s="134">
        <v>20</v>
      </c>
      <c r="P182" s="83"/>
      <c r="Q182" s="50">
        <v>0.18</v>
      </c>
      <c r="R182" s="88">
        <f t="shared" ref="R182:R184" si="112">P182*(100%+Q182)</f>
        <v>0</v>
      </c>
      <c r="S182" s="88">
        <f t="shared" ref="S182:S184" si="113">O182*R182</f>
        <v>0</v>
      </c>
    </row>
    <row r="183" spans="1:19" ht="30" customHeight="1">
      <c r="A183" s="213"/>
      <c r="B183" s="213"/>
      <c r="C183" s="41" t="s">
        <v>38</v>
      </c>
      <c r="D183" s="24" t="s">
        <v>8</v>
      </c>
      <c r="E183" s="134">
        <v>7</v>
      </c>
      <c r="F183" s="144"/>
      <c r="G183" s="152">
        <v>0.18</v>
      </c>
      <c r="H183" s="129">
        <f t="shared" si="108"/>
        <v>0</v>
      </c>
      <c r="I183" s="129">
        <f t="shared" si="109"/>
        <v>0</v>
      </c>
      <c r="J183" s="134">
        <v>7</v>
      </c>
      <c r="K183" s="144"/>
      <c r="L183" s="152">
        <v>0.18</v>
      </c>
      <c r="M183" s="129">
        <f t="shared" si="110"/>
        <v>0</v>
      </c>
      <c r="N183" s="129">
        <f t="shared" si="111"/>
        <v>0</v>
      </c>
      <c r="O183" s="134">
        <v>10</v>
      </c>
      <c r="P183" s="83"/>
      <c r="Q183" s="50">
        <v>0.18</v>
      </c>
      <c r="R183" s="88">
        <f t="shared" si="112"/>
        <v>0</v>
      </c>
      <c r="S183" s="88">
        <f t="shared" si="113"/>
        <v>0</v>
      </c>
    </row>
    <row r="184" spans="1:19" ht="30" customHeight="1">
      <c r="A184" s="213"/>
      <c r="B184" s="213"/>
      <c r="C184" s="41" t="s">
        <v>39</v>
      </c>
      <c r="D184" s="24" t="s">
        <v>8</v>
      </c>
      <c r="E184" s="134">
        <v>3</v>
      </c>
      <c r="F184" s="144"/>
      <c r="G184" s="152">
        <v>0.18</v>
      </c>
      <c r="H184" s="129">
        <f t="shared" si="108"/>
        <v>0</v>
      </c>
      <c r="I184" s="129">
        <f t="shared" si="109"/>
        <v>0</v>
      </c>
      <c r="J184" s="134">
        <v>3</v>
      </c>
      <c r="K184" s="144"/>
      <c r="L184" s="152">
        <v>0.18</v>
      </c>
      <c r="M184" s="129">
        <f t="shared" si="110"/>
        <v>0</v>
      </c>
      <c r="N184" s="129">
        <f t="shared" si="111"/>
        <v>0</v>
      </c>
      <c r="O184" s="134">
        <v>3</v>
      </c>
      <c r="P184" s="83"/>
      <c r="Q184" s="50">
        <v>0.18</v>
      </c>
      <c r="R184" s="88">
        <f t="shared" si="112"/>
        <v>0</v>
      </c>
      <c r="S184" s="88">
        <f t="shared" si="113"/>
        <v>0</v>
      </c>
    </row>
    <row r="185" spans="1:19" ht="30" customHeight="1">
      <c r="A185" s="213"/>
      <c r="B185" s="213"/>
      <c r="C185" s="30" t="s">
        <v>0</v>
      </c>
      <c r="D185" s="25"/>
      <c r="E185" s="94"/>
      <c r="F185" s="144"/>
      <c r="G185" s="151"/>
      <c r="H185" s="133"/>
      <c r="I185" s="133"/>
      <c r="J185" s="94"/>
      <c r="K185" s="144"/>
      <c r="L185" s="151"/>
      <c r="M185" s="133"/>
      <c r="N185" s="133"/>
      <c r="O185" s="94"/>
      <c r="P185" s="83"/>
      <c r="Q185" s="21"/>
      <c r="R185" s="90"/>
      <c r="S185" s="90"/>
    </row>
    <row r="186" spans="1:19" s="14" customFormat="1" ht="24.2" customHeight="1">
      <c r="A186" s="213"/>
      <c r="B186" s="213"/>
      <c r="C186" s="39" t="s">
        <v>58</v>
      </c>
      <c r="D186" s="13" t="s">
        <v>8</v>
      </c>
      <c r="E186" s="135">
        <v>1</v>
      </c>
      <c r="F186" s="136"/>
      <c r="G186" s="152">
        <v>0.05</v>
      </c>
      <c r="H186" s="129">
        <f t="shared" ref="H186:H213" si="114">F186*(100%+G186)</f>
        <v>0</v>
      </c>
      <c r="I186" s="129">
        <f t="shared" ref="I186:I213" si="115">E186*H186</f>
        <v>0</v>
      </c>
      <c r="J186" s="135">
        <v>1</v>
      </c>
      <c r="K186" s="136"/>
      <c r="L186" s="152">
        <v>0.05</v>
      </c>
      <c r="M186" s="129">
        <f t="shared" ref="M186:M213" si="116">K186*(100%+L186)</f>
        <v>0</v>
      </c>
      <c r="N186" s="129">
        <f t="shared" ref="N186:N213" si="117">J186*M186</f>
        <v>0</v>
      </c>
      <c r="O186" s="135">
        <v>1</v>
      </c>
      <c r="P186" s="96"/>
      <c r="Q186" s="50">
        <v>0.05</v>
      </c>
      <c r="R186" s="88">
        <f t="shared" ref="R186:R213" si="118">P186*(100%+Q186)</f>
        <v>0</v>
      </c>
      <c r="S186" s="88">
        <f t="shared" ref="S186:S213" si="119">O186*R186</f>
        <v>0</v>
      </c>
    </row>
    <row r="187" spans="1:19" s="14" customFormat="1" ht="27.2" customHeight="1">
      <c r="A187" s="213"/>
      <c r="B187" s="213"/>
      <c r="C187" s="39" t="s">
        <v>59</v>
      </c>
      <c r="D187" s="13" t="s">
        <v>8</v>
      </c>
      <c r="E187" s="135">
        <v>1</v>
      </c>
      <c r="F187" s="136"/>
      <c r="G187" s="152">
        <v>0.05</v>
      </c>
      <c r="H187" s="129">
        <f t="shared" si="114"/>
        <v>0</v>
      </c>
      <c r="I187" s="129">
        <f t="shared" si="115"/>
        <v>0</v>
      </c>
      <c r="J187" s="135">
        <v>1</v>
      </c>
      <c r="K187" s="136"/>
      <c r="L187" s="152">
        <v>0.05</v>
      </c>
      <c r="M187" s="129">
        <f t="shared" si="116"/>
        <v>0</v>
      </c>
      <c r="N187" s="129">
        <f t="shared" si="117"/>
        <v>0</v>
      </c>
      <c r="O187" s="135">
        <v>1</v>
      </c>
      <c r="P187" s="96"/>
      <c r="Q187" s="50">
        <v>0.05</v>
      </c>
      <c r="R187" s="88">
        <f t="shared" si="118"/>
        <v>0</v>
      </c>
      <c r="S187" s="88">
        <f t="shared" si="119"/>
        <v>0</v>
      </c>
    </row>
    <row r="188" spans="1:19" s="14" customFormat="1" ht="28.5" customHeight="1">
      <c r="A188" s="213"/>
      <c r="B188" s="213"/>
      <c r="C188" s="39" t="s">
        <v>60</v>
      </c>
      <c r="D188" s="13" t="s">
        <v>8</v>
      </c>
      <c r="E188" s="135">
        <v>1</v>
      </c>
      <c r="F188" s="136"/>
      <c r="G188" s="152">
        <v>0.05</v>
      </c>
      <c r="H188" s="129">
        <f t="shared" si="114"/>
        <v>0</v>
      </c>
      <c r="I188" s="129">
        <f t="shared" si="115"/>
        <v>0</v>
      </c>
      <c r="J188" s="135">
        <v>1</v>
      </c>
      <c r="K188" s="136"/>
      <c r="L188" s="152">
        <v>0.05</v>
      </c>
      <c r="M188" s="129">
        <f t="shared" si="116"/>
        <v>0</v>
      </c>
      <c r="N188" s="129">
        <f t="shared" si="117"/>
        <v>0</v>
      </c>
      <c r="O188" s="135">
        <v>1</v>
      </c>
      <c r="P188" s="96"/>
      <c r="Q188" s="50">
        <v>0.05</v>
      </c>
      <c r="R188" s="88">
        <f t="shared" si="118"/>
        <v>0</v>
      </c>
      <c r="S188" s="88">
        <f t="shared" si="119"/>
        <v>0</v>
      </c>
    </row>
    <row r="189" spans="1:19" s="14" customFormat="1" ht="24.2" customHeight="1">
      <c r="A189" s="213"/>
      <c r="B189" s="213"/>
      <c r="C189" s="39" t="s">
        <v>61</v>
      </c>
      <c r="D189" s="13" t="s">
        <v>8</v>
      </c>
      <c r="E189" s="135">
        <v>1</v>
      </c>
      <c r="F189" s="136"/>
      <c r="G189" s="152">
        <v>0.05</v>
      </c>
      <c r="H189" s="129">
        <f t="shared" si="114"/>
        <v>0</v>
      </c>
      <c r="I189" s="129">
        <f t="shared" si="115"/>
        <v>0</v>
      </c>
      <c r="J189" s="135">
        <v>1</v>
      </c>
      <c r="K189" s="136"/>
      <c r="L189" s="152">
        <v>0.05</v>
      </c>
      <c r="M189" s="129">
        <f t="shared" si="116"/>
        <v>0</v>
      </c>
      <c r="N189" s="129">
        <f t="shared" si="117"/>
        <v>0</v>
      </c>
      <c r="O189" s="135">
        <v>1</v>
      </c>
      <c r="P189" s="96"/>
      <c r="Q189" s="50">
        <v>0.05</v>
      </c>
      <c r="R189" s="88">
        <f t="shared" si="118"/>
        <v>0</v>
      </c>
      <c r="S189" s="88">
        <f t="shared" si="119"/>
        <v>0</v>
      </c>
    </row>
    <row r="190" spans="1:19" s="14" customFormat="1" ht="35.1" customHeight="1">
      <c r="A190" s="213"/>
      <c r="B190" s="213"/>
      <c r="C190" s="39" t="s">
        <v>62</v>
      </c>
      <c r="D190" s="13" t="s">
        <v>8</v>
      </c>
      <c r="E190" s="135">
        <v>1</v>
      </c>
      <c r="F190" s="136"/>
      <c r="G190" s="152">
        <v>0.05</v>
      </c>
      <c r="H190" s="129">
        <f t="shared" si="114"/>
        <v>0</v>
      </c>
      <c r="I190" s="129">
        <f t="shared" si="115"/>
        <v>0</v>
      </c>
      <c r="J190" s="135">
        <v>1</v>
      </c>
      <c r="K190" s="136"/>
      <c r="L190" s="152">
        <v>0.05</v>
      </c>
      <c r="M190" s="129">
        <f t="shared" si="116"/>
        <v>0</v>
      </c>
      <c r="N190" s="129">
        <f t="shared" si="117"/>
        <v>0</v>
      </c>
      <c r="O190" s="135">
        <v>1</v>
      </c>
      <c r="P190" s="96"/>
      <c r="Q190" s="50">
        <v>0.05</v>
      </c>
      <c r="R190" s="88">
        <f t="shared" si="118"/>
        <v>0</v>
      </c>
      <c r="S190" s="88">
        <f t="shared" si="119"/>
        <v>0</v>
      </c>
    </row>
    <row r="191" spans="1:19" s="14" customFormat="1" ht="35.1" customHeight="1">
      <c r="A191" s="213"/>
      <c r="B191" s="213"/>
      <c r="C191" s="39" t="s">
        <v>76</v>
      </c>
      <c r="D191" s="13" t="s">
        <v>8</v>
      </c>
      <c r="E191" s="135">
        <v>1</v>
      </c>
      <c r="F191" s="136"/>
      <c r="G191" s="152">
        <v>0.05</v>
      </c>
      <c r="H191" s="129">
        <f t="shared" si="114"/>
        <v>0</v>
      </c>
      <c r="I191" s="129">
        <f t="shared" si="115"/>
        <v>0</v>
      </c>
      <c r="J191" s="135">
        <v>1</v>
      </c>
      <c r="K191" s="136"/>
      <c r="L191" s="152">
        <v>0.05</v>
      </c>
      <c r="M191" s="129">
        <f t="shared" si="116"/>
        <v>0</v>
      </c>
      <c r="N191" s="129">
        <f t="shared" si="117"/>
        <v>0</v>
      </c>
      <c r="O191" s="135">
        <v>1</v>
      </c>
      <c r="P191" s="96"/>
      <c r="Q191" s="50">
        <v>0.05</v>
      </c>
      <c r="R191" s="88">
        <f t="shared" si="118"/>
        <v>0</v>
      </c>
      <c r="S191" s="88">
        <f t="shared" si="119"/>
        <v>0</v>
      </c>
    </row>
    <row r="192" spans="1:19" s="14" customFormat="1" ht="35.1" customHeight="1">
      <c r="A192" s="213"/>
      <c r="B192" s="213"/>
      <c r="C192" s="39" t="s">
        <v>77</v>
      </c>
      <c r="D192" s="13" t="s">
        <v>8</v>
      </c>
      <c r="E192" s="135">
        <v>1</v>
      </c>
      <c r="F192" s="136"/>
      <c r="G192" s="152">
        <v>0.05</v>
      </c>
      <c r="H192" s="129">
        <f t="shared" si="114"/>
        <v>0</v>
      </c>
      <c r="I192" s="129">
        <f t="shared" si="115"/>
        <v>0</v>
      </c>
      <c r="J192" s="135">
        <v>1</v>
      </c>
      <c r="K192" s="136"/>
      <c r="L192" s="152">
        <v>0.05</v>
      </c>
      <c r="M192" s="129">
        <f t="shared" si="116"/>
        <v>0</v>
      </c>
      <c r="N192" s="129">
        <f t="shared" si="117"/>
        <v>0</v>
      </c>
      <c r="O192" s="135">
        <v>1</v>
      </c>
      <c r="P192" s="96"/>
      <c r="Q192" s="50">
        <v>0.05</v>
      </c>
      <c r="R192" s="88">
        <f t="shared" si="118"/>
        <v>0</v>
      </c>
      <c r="S192" s="88">
        <f t="shared" si="119"/>
        <v>0</v>
      </c>
    </row>
    <row r="193" spans="1:19" s="14" customFormat="1" ht="35.1" customHeight="1">
      <c r="A193" s="213"/>
      <c r="B193" s="213"/>
      <c r="C193" s="39" t="s">
        <v>78</v>
      </c>
      <c r="D193" s="13" t="s">
        <v>8</v>
      </c>
      <c r="E193" s="135">
        <v>1</v>
      </c>
      <c r="F193" s="136"/>
      <c r="G193" s="152">
        <v>0.05</v>
      </c>
      <c r="H193" s="129">
        <f t="shared" si="114"/>
        <v>0</v>
      </c>
      <c r="I193" s="129">
        <f t="shared" si="115"/>
        <v>0</v>
      </c>
      <c r="J193" s="135">
        <v>1</v>
      </c>
      <c r="K193" s="136"/>
      <c r="L193" s="152">
        <v>0.05</v>
      </c>
      <c r="M193" s="129">
        <f t="shared" si="116"/>
        <v>0</v>
      </c>
      <c r="N193" s="129">
        <f t="shared" si="117"/>
        <v>0</v>
      </c>
      <c r="O193" s="135">
        <v>1</v>
      </c>
      <c r="P193" s="96"/>
      <c r="Q193" s="50">
        <v>0.05</v>
      </c>
      <c r="R193" s="88">
        <f t="shared" si="118"/>
        <v>0</v>
      </c>
      <c r="S193" s="88">
        <f t="shared" si="119"/>
        <v>0</v>
      </c>
    </row>
    <row r="194" spans="1:19" s="14" customFormat="1" ht="35.1" customHeight="1">
      <c r="A194" s="213"/>
      <c r="B194" s="213"/>
      <c r="C194" s="39" t="s">
        <v>79</v>
      </c>
      <c r="D194" s="13" t="s">
        <v>8</v>
      </c>
      <c r="E194" s="135">
        <v>1</v>
      </c>
      <c r="F194" s="136"/>
      <c r="G194" s="152">
        <v>0.05</v>
      </c>
      <c r="H194" s="129">
        <f t="shared" si="114"/>
        <v>0</v>
      </c>
      <c r="I194" s="129">
        <f t="shared" si="115"/>
        <v>0</v>
      </c>
      <c r="J194" s="135">
        <v>1</v>
      </c>
      <c r="K194" s="136"/>
      <c r="L194" s="152">
        <v>0.05</v>
      </c>
      <c r="M194" s="129">
        <f t="shared" si="116"/>
        <v>0</v>
      </c>
      <c r="N194" s="129">
        <f t="shared" si="117"/>
        <v>0</v>
      </c>
      <c r="O194" s="135">
        <v>1</v>
      </c>
      <c r="P194" s="96"/>
      <c r="Q194" s="50">
        <v>0.05</v>
      </c>
      <c r="R194" s="88">
        <f t="shared" si="118"/>
        <v>0</v>
      </c>
      <c r="S194" s="88">
        <f t="shared" si="119"/>
        <v>0</v>
      </c>
    </row>
    <row r="195" spans="1:19" s="14" customFormat="1" ht="35.1" customHeight="1">
      <c r="A195" s="213"/>
      <c r="B195" s="213"/>
      <c r="C195" s="39" t="s">
        <v>43</v>
      </c>
      <c r="D195" s="13" t="s">
        <v>24</v>
      </c>
      <c r="E195" s="135">
        <v>670</v>
      </c>
      <c r="F195" s="136"/>
      <c r="G195" s="152">
        <v>0.05</v>
      </c>
      <c r="H195" s="129">
        <f t="shared" si="114"/>
        <v>0</v>
      </c>
      <c r="I195" s="129">
        <f t="shared" si="115"/>
        <v>0</v>
      </c>
      <c r="J195" s="135">
        <v>670</v>
      </c>
      <c r="K195" s="136"/>
      <c r="L195" s="152">
        <v>0.05</v>
      </c>
      <c r="M195" s="129">
        <f t="shared" si="116"/>
        <v>0</v>
      </c>
      <c r="N195" s="129">
        <f t="shared" si="117"/>
        <v>0</v>
      </c>
      <c r="O195" s="135">
        <v>1000</v>
      </c>
      <c r="P195" s="96"/>
      <c r="Q195" s="50">
        <v>0.05</v>
      </c>
      <c r="R195" s="88">
        <f t="shared" si="118"/>
        <v>0</v>
      </c>
      <c r="S195" s="88">
        <f t="shared" si="119"/>
        <v>0</v>
      </c>
    </row>
    <row r="196" spans="1:19" s="14" customFormat="1" ht="35.1" customHeight="1">
      <c r="A196" s="213"/>
      <c r="B196" s="213"/>
      <c r="C196" s="39" t="s">
        <v>80</v>
      </c>
      <c r="D196" s="13" t="s">
        <v>94</v>
      </c>
      <c r="E196" s="135">
        <v>4</v>
      </c>
      <c r="F196" s="136"/>
      <c r="G196" s="152">
        <v>0.05</v>
      </c>
      <c r="H196" s="129">
        <f t="shared" si="114"/>
        <v>0</v>
      </c>
      <c r="I196" s="129">
        <f t="shared" si="115"/>
        <v>0</v>
      </c>
      <c r="J196" s="135">
        <v>4</v>
      </c>
      <c r="K196" s="136"/>
      <c r="L196" s="152">
        <v>0.05</v>
      </c>
      <c r="M196" s="129">
        <f t="shared" si="116"/>
        <v>0</v>
      </c>
      <c r="N196" s="129">
        <f t="shared" si="117"/>
        <v>0</v>
      </c>
      <c r="O196" s="135">
        <v>5</v>
      </c>
      <c r="P196" s="96"/>
      <c r="Q196" s="50">
        <v>0.05</v>
      </c>
      <c r="R196" s="88">
        <f t="shared" si="118"/>
        <v>0</v>
      </c>
      <c r="S196" s="88">
        <f t="shared" si="119"/>
        <v>0</v>
      </c>
    </row>
    <row r="197" spans="1:19" s="14" customFormat="1" ht="35.1" customHeight="1">
      <c r="A197" s="213"/>
      <c r="B197" s="213"/>
      <c r="C197" s="39" t="s">
        <v>81</v>
      </c>
      <c r="D197" s="13" t="s">
        <v>22</v>
      </c>
      <c r="E197" s="135">
        <v>670</v>
      </c>
      <c r="F197" s="136"/>
      <c r="G197" s="152">
        <v>0.05</v>
      </c>
      <c r="H197" s="129">
        <f t="shared" si="114"/>
        <v>0</v>
      </c>
      <c r="I197" s="129">
        <f t="shared" si="115"/>
        <v>0</v>
      </c>
      <c r="J197" s="135">
        <v>670</v>
      </c>
      <c r="K197" s="136"/>
      <c r="L197" s="152">
        <v>0.05</v>
      </c>
      <c r="M197" s="129">
        <f t="shared" si="116"/>
        <v>0</v>
      </c>
      <c r="N197" s="129">
        <f t="shared" si="117"/>
        <v>0</v>
      </c>
      <c r="O197" s="135">
        <v>1000</v>
      </c>
      <c r="P197" s="96"/>
      <c r="Q197" s="50">
        <v>0.05</v>
      </c>
      <c r="R197" s="88">
        <f t="shared" si="118"/>
        <v>0</v>
      </c>
      <c r="S197" s="88">
        <f t="shared" si="119"/>
        <v>0</v>
      </c>
    </row>
    <row r="198" spans="1:19" s="14" customFormat="1" ht="35.1" customHeight="1">
      <c r="A198" s="213"/>
      <c r="B198" s="213"/>
      <c r="C198" s="39" t="s">
        <v>82</v>
      </c>
      <c r="D198" s="13" t="s">
        <v>94</v>
      </c>
      <c r="E198" s="135">
        <v>11</v>
      </c>
      <c r="F198" s="136"/>
      <c r="G198" s="152">
        <v>0.05</v>
      </c>
      <c r="H198" s="129">
        <f t="shared" si="114"/>
        <v>0</v>
      </c>
      <c r="I198" s="129">
        <f t="shared" si="115"/>
        <v>0</v>
      </c>
      <c r="J198" s="135">
        <v>11</v>
      </c>
      <c r="K198" s="136"/>
      <c r="L198" s="152">
        <v>0.05</v>
      </c>
      <c r="M198" s="129">
        <f t="shared" si="116"/>
        <v>0</v>
      </c>
      <c r="N198" s="129">
        <f t="shared" si="117"/>
        <v>0</v>
      </c>
      <c r="O198" s="135">
        <v>15</v>
      </c>
      <c r="P198" s="96"/>
      <c r="Q198" s="50">
        <v>0.05</v>
      </c>
      <c r="R198" s="88">
        <f t="shared" si="118"/>
        <v>0</v>
      </c>
      <c r="S198" s="88">
        <f t="shared" si="119"/>
        <v>0</v>
      </c>
    </row>
    <row r="199" spans="1:19" s="14" customFormat="1" ht="35.1" customHeight="1">
      <c r="A199" s="213"/>
      <c r="B199" s="213"/>
      <c r="C199" s="39" t="s">
        <v>83</v>
      </c>
      <c r="D199" s="13" t="s">
        <v>22</v>
      </c>
      <c r="E199" s="135">
        <v>670</v>
      </c>
      <c r="F199" s="136"/>
      <c r="G199" s="152">
        <v>0.05</v>
      </c>
      <c r="H199" s="129">
        <f t="shared" si="114"/>
        <v>0</v>
      </c>
      <c r="I199" s="129">
        <f t="shared" si="115"/>
        <v>0</v>
      </c>
      <c r="J199" s="135">
        <v>670</v>
      </c>
      <c r="K199" s="136"/>
      <c r="L199" s="152">
        <v>0.05</v>
      </c>
      <c r="M199" s="129">
        <f t="shared" si="116"/>
        <v>0</v>
      </c>
      <c r="N199" s="129">
        <f t="shared" si="117"/>
        <v>0</v>
      </c>
      <c r="O199" s="135">
        <v>1000</v>
      </c>
      <c r="P199" s="96"/>
      <c r="Q199" s="50">
        <v>0.05</v>
      </c>
      <c r="R199" s="88">
        <f t="shared" si="118"/>
        <v>0</v>
      </c>
      <c r="S199" s="88">
        <f t="shared" si="119"/>
        <v>0</v>
      </c>
    </row>
    <row r="200" spans="1:19" s="14" customFormat="1" ht="35.1" customHeight="1">
      <c r="A200" s="213"/>
      <c r="B200" s="213"/>
      <c r="C200" s="39" t="s">
        <v>242</v>
      </c>
      <c r="D200" s="13" t="s">
        <v>94</v>
      </c>
      <c r="E200" s="135">
        <v>4</v>
      </c>
      <c r="F200" s="136"/>
      <c r="G200" s="152">
        <v>0.05</v>
      </c>
      <c r="H200" s="129">
        <f t="shared" si="114"/>
        <v>0</v>
      </c>
      <c r="I200" s="129">
        <f t="shared" si="115"/>
        <v>0</v>
      </c>
      <c r="J200" s="135">
        <v>4</v>
      </c>
      <c r="K200" s="136"/>
      <c r="L200" s="152">
        <v>0.05</v>
      </c>
      <c r="M200" s="129">
        <f t="shared" si="116"/>
        <v>0</v>
      </c>
      <c r="N200" s="129">
        <f t="shared" si="117"/>
        <v>0</v>
      </c>
      <c r="O200" s="135">
        <v>5</v>
      </c>
      <c r="P200" s="96"/>
      <c r="Q200" s="50">
        <v>0.05</v>
      </c>
      <c r="R200" s="88">
        <f t="shared" si="118"/>
        <v>0</v>
      </c>
      <c r="S200" s="88">
        <f t="shared" si="119"/>
        <v>0</v>
      </c>
    </row>
    <row r="201" spans="1:19" s="14" customFormat="1" ht="35.1" customHeight="1">
      <c r="A201" s="213"/>
      <c r="B201" s="213"/>
      <c r="C201" s="39" t="s">
        <v>243</v>
      </c>
      <c r="D201" s="13" t="s">
        <v>22</v>
      </c>
      <c r="E201" s="135">
        <v>670</v>
      </c>
      <c r="F201" s="136"/>
      <c r="G201" s="152">
        <v>0.05</v>
      </c>
      <c r="H201" s="129">
        <f t="shared" si="114"/>
        <v>0</v>
      </c>
      <c r="I201" s="129">
        <f t="shared" si="115"/>
        <v>0</v>
      </c>
      <c r="J201" s="135">
        <v>670</v>
      </c>
      <c r="K201" s="136"/>
      <c r="L201" s="152">
        <v>0.05</v>
      </c>
      <c r="M201" s="129">
        <f t="shared" si="116"/>
        <v>0</v>
      </c>
      <c r="N201" s="129">
        <f t="shared" si="117"/>
        <v>0</v>
      </c>
      <c r="O201" s="135">
        <v>1000</v>
      </c>
      <c r="P201" s="96"/>
      <c r="Q201" s="50">
        <v>0.05</v>
      </c>
      <c r="R201" s="88">
        <f t="shared" si="118"/>
        <v>0</v>
      </c>
      <c r="S201" s="88">
        <f t="shared" si="119"/>
        <v>0</v>
      </c>
    </row>
    <row r="202" spans="1:19" s="14" customFormat="1" ht="35.1" customHeight="1">
      <c r="A202" s="213"/>
      <c r="B202" s="213"/>
      <c r="C202" s="39" t="s">
        <v>84</v>
      </c>
      <c r="D202" s="13" t="s">
        <v>94</v>
      </c>
      <c r="E202" s="135">
        <v>4</v>
      </c>
      <c r="F202" s="136"/>
      <c r="G202" s="152">
        <v>0.05</v>
      </c>
      <c r="H202" s="129">
        <f t="shared" si="114"/>
        <v>0</v>
      </c>
      <c r="I202" s="129">
        <f t="shared" si="115"/>
        <v>0</v>
      </c>
      <c r="J202" s="135">
        <v>4</v>
      </c>
      <c r="K202" s="136"/>
      <c r="L202" s="152">
        <v>0.05</v>
      </c>
      <c r="M202" s="129">
        <f t="shared" si="116"/>
        <v>0</v>
      </c>
      <c r="N202" s="129">
        <f t="shared" si="117"/>
        <v>0</v>
      </c>
      <c r="O202" s="135">
        <v>5</v>
      </c>
      <c r="P202" s="96"/>
      <c r="Q202" s="50">
        <v>0.05</v>
      </c>
      <c r="R202" s="88">
        <f t="shared" si="118"/>
        <v>0</v>
      </c>
      <c r="S202" s="88">
        <f t="shared" si="119"/>
        <v>0</v>
      </c>
    </row>
    <row r="203" spans="1:19" s="14" customFormat="1" ht="35.1" customHeight="1">
      <c r="A203" s="213"/>
      <c r="B203" s="213"/>
      <c r="C203" s="39" t="s">
        <v>85</v>
      </c>
      <c r="D203" s="13" t="s">
        <v>22</v>
      </c>
      <c r="E203" s="135">
        <v>670</v>
      </c>
      <c r="F203" s="136"/>
      <c r="G203" s="152">
        <v>0.05</v>
      </c>
      <c r="H203" s="129">
        <f t="shared" si="114"/>
        <v>0</v>
      </c>
      <c r="I203" s="129">
        <f t="shared" si="115"/>
        <v>0</v>
      </c>
      <c r="J203" s="135">
        <v>670</v>
      </c>
      <c r="K203" s="136"/>
      <c r="L203" s="152">
        <v>0.05</v>
      </c>
      <c r="M203" s="129">
        <f t="shared" si="116"/>
        <v>0</v>
      </c>
      <c r="N203" s="129">
        <f t="shared" si="117"/>
        <v>0</v>
      </c>
      <c r="O203" s="135">
        <v>1000</v>
      </c>
      <c r="P203" s="96"/>
      <c r="Q203" s="50">
        <v>0.05</v>
      </c>
      <c r="R203" s="88">
        <f t="shared" si="118"/>
        <v>0</v>
      </c>
      <c r="S203" s="88">
        <f t="shared" si="119"/>
        <v>0</v>
      </c>
    </row>
    <row r="204" spans="1:19" s="14" customFormat="1" ht="35.1" customHeight="1">
      <c r="A204" s="213"/>
      <c r="B204" s="213"/>
      <c r="C204" s="39" t="s">
        <v>86</v>
      </c>
      <c r="D204" s="13" t="s">
        <v>94</v>
      </c>
      <c r="E204" s="135">
        <v>11</v>
      </c>
      <c r="F204" s="136"/>
      <c r="G204" s="152">
        <v>0.05</v>
      </c>
      <c r="H204" s="129">
        <f t="shared" si="114"/>
        <v>0</v>
      </c>
      <c r="I204" s="129">
        <f t="shared" si="115"/>
        <v>0</v>
      </c>
      <c r="J204" s="135">
        <v>11</v>
      </c>
      <c r="K204" s="136"/>
      <c r="L204" s="152">
        <v>0.05</v>
      </c>
      <c r="M204" s="129">
        <f t="shared" si="116"/>
        <v>0</v>
      </c>
      <c r="N204" s="129">
        <f t="shared" si="117"/>
        <v>0</v>
      </c>
      <c r="O204" s="135">
        <v>15</v>
      </c>
      <c r="P204" s="96"/>
      <c r="Q204" s="50">
        <v>0.05</v>
      </c>
      <c r="R204" s="88">
        <f t="shared" si="118"/>
        <v>0</v>
      </c>
      <c r="S204" s="88">
        <f t="shared" si="119"/>
        <v>0</v>
      </c>
    </row>
    <row r="205" spans="1:19" s="14" customFormat="1" ht="35.1" customHeight="1">
      <c r="A205" s="213"/>
      <c r="B205" s="213"/>
      <c r="C205" s="39" t="s">
        <v>87</v>
      </c>
      <c r="D205" s="13" t="s">
        <v>22</v>
      </c>
      <c r="E205" s="135">
        <v>670</v>
      </c>
      <c r="F205" s="136"/>
      <c r="G205" s="152">
        <v>0.05</v>
      </c>
      <c r="H205" s="129">
        <f t="shared" si="114"/>
        <v>0</v>
      </c>
      <c r="I205" s="129">
        <f t="shared" si="115"/>
        <v>0</v>
      </c>
      <c r="J205" s="135">
        <v>670</v>
      </c>
      <c r="K205" s="136"/>
      <c r="L205" s="152">
        <v>0.05</v>
      </c>
      <c r="M205" s="129">
        <f t="shared" si="116"/>
        <v>0</v>
      </c>
      <c r="N205" s="129">
        <f t="shared" si="117"/>
        <v>0</v>
      </c>
      <c r="O205" s="135">
        <v>1000</v>
      </c>
      <c r="P205" s="96"/>
      <c r="Q205" s="50">
        <v>0.05</v>
      </c>
      <c r="R205" s="88">
        <f t="shared" si="118"/>
        <v>0</v>
      </c>
      <c r="S205" s="88">
        <f t="shared" si="119"/>
        <v>0</v>
      </c>
    </row>
    <row r="206" spans="1:19" s="14" customFormat="1" ht="35.1" customHeight="1">
      <c r="A206" s="213"/>
      <c r="B206" s="213"/>
      <c r="C206" s="39" t="s">
        <v>88</v>
      </c>
      <c r="D206" s="13" t="s">
        <v>94</v>
      </c>
      <c r="E206" s="135">
        <v>4</v>
      </c>
      <c r="F206" s="136"/>
      <c r="G206" s="152">
        <v>0.05</v>
      </c>
      <c r="H206" s="129">
        <f t="shared" si="114"/>
        <v>0</v>
      </c>
      <c r="I206" s="129">
        <f t="shared" si="115"/>
        <v>0</v>
      </c>
      <c r="J206" s="135">
        <v>4</v>
      </c>
      <c r="K206" s="136"/>
      <c r="L206" s="152">
        <v>0.05</v>
      </c>
      <c r="M206" s="129">
        <f t="shared" si="116"/>
        <v>0</v>
      </c>
      <c r="N206" s="129">
        <f t="shared" si="117"/>
        <v>0</v>
      </c>
      <c r="O206" s="135">
        <v>5</v>
      </c>
      <c r="P206" s="96"/>
      <c r="Q206" s="50">
        <v>0.05</v>
      </c>
      <c r="R206" s="88">
        <f t="shared" si="118"/>
        <v>0</v>
      </c>
      <c r="S206" s="88">
        <f t="shared" si="119"/>
        <v>0</v>
      </c>
    </row>
    <row r="207" spans="1:19" s="14" customFormat="1" ht="35.1" customHeight="1">
      <c r="A207" s="213"/>
      <c r="B207" s="213"/>
      <c r="C207" s="39" t="s">
        <v>89</v>
      </c>
      <c r="D207" s="13" t="s">
        <v>22</v>
      </c>
      <c r="E207" s="135">
        <v>335</v>
      </c>
      <c r="F207" s="136"/>
      <c r="G207" s="152">
        <v>0.05</v>
      </c>
      <c r="H207" s="129">
        <f t="shared" si="114"/>
        <v>0</v>
      </c>
      <c r="I207" s="129">
        <f t="shared" si="115"/>
        <v>0</v>
      </c>
      <c r="J207" s="135">
        <v>335</v>
      </c>
      <c r="K207" s="136"/>
      <c r="L207" s="152">
        <v>0.05</v>
      </c>
      <c r="M207" s="129">
        <f t="shared" si="116"/>
        <v>0</v>
      </c>
      <c r="N207" s="129">
        <f t="shared" si="117"/>
        <v>0</v>
      </c>
      <c r="O207" s="135">
        <v>500</v>
      </c>
      <c r="P207" s="96"/>
      <c r="Q207" s="50">
        <v>0.05</v>
      </c>
      <c r="R207" s="88">
        <f t="shared" si="118"/>
        <v>0</v>
      </c>
      <c r="S207" s="88">
        <f t="shared" si="119"/>
        <v>0</v>
      </c>
    </row>
    <row r="208" spans="1:19" s="14" customFormat="1" ht="35.1" customHeight="1">
      <c r="A208" s="213"/>
      <c r="B208" s="213"/>
      <c r="C208" s="39" t="s">
        <v>90</v>
      </c>
      <c r="D208" s="13" t="s">
        <v>94</v>
      </c>
      <c r="E208" s="135">
        <v>4</v>
      </c>
      <c r="F208" s="136"/>
      <c r="G208" s="152">
        <v>0.05</v>
      </c>
      <c r="H208" s="129">
        <f t="shared" si="114"/>
        <v>0</v>
      </c>
      <c r="I208" s="129">
        <f t="shared" si="115"/>
        <v>0</v>
      </c>
      <c r="J208" s="135">
        <v>4</v>
      </c>
      <c r="K208" s="136"/>
      <c r="L208" s="152">
        <v>0.05</v>
      </c>
      <c r="M208" s="129">
        <f t="shared" si="116"/>
        <v>0</v>
      </c>
      <c r="N208" s="129">
        <f t="shared" si="117"/>
        <v>0</v>
      </c>
      <c r="O208" s="135">
        <v>5</v>
      </c>
      <c r="P208" s="96"/>
      <c r="Q208" s="50">
        <v>0.05</v>
      </c>
      <c r="R208" s="88">
        <f t="shared" si="118"/>
        <v>0</v>
      </c>
      <c r="S208" s="88">
        <f t="shared" si="119"/>
        <v>0</v>
      </c>
    </row>
    <row r="209" spans="1:19" s="14" customFormat="1" ht="35.1" customHeight="1">
      <c r="A209" s="213"/>
      <c r="B209" s="213"/>
      <c r="C209" s="39" t="s">
        <v>91</v>
      </c>
      <c r="D209" s="13" t="s">
        <v>22</v>
      </c>
      <c r="E209" s="135">
        <v>335</v>
      </c>
      <c r="F209" s="136"/>
      <c r="G209" s="152">
        <v>0.05</v>
      </c>
      <c r="H209" s="129">
        <f t="shared" si="114"/>
        <v>0</v>
      </c>
      <c r="I209" s="129">
        <f t="shared" si="115"/>
        <v>0</v>
      </c>
      <c r="J209" s="135">
        <v>335</v>
      </c>
      <c r="K209" s="136"/>
      <c r="L209" s="152">
        <v>0.05</v>
      </c>
      <c r="M209" s="129">
        <f t="shared" si="116"/>
        <v>0</v>
      </c>
      <c r="N209" s="129">
        <f t="shared" si="117"/>
        <v>0</v>
      </c>
      <c r="O209" s="135">
        <v>500</v>
      </c>
      <c r="P209" s="96"/>
      <c r="Q209" s="50">
        <v>0.05</v>
      </c>
      <c r="R209" s="88">
        <f t="shared" si="118"/>
        <v>0</v>
      </c>
      <c r="S209" s="88">
        <f t="shared" si="119"/>
        <v>0</v>
      </c>
    </row>
    <row r="210" spans="1:19" s="14" customFormat="1" ht="35.1" customHeight="1">
      <c r="A210" s="213"/>
      <c r="B210" s="213"/>
      <c r="C210" s="39" t="s">
        <v>92</v>
      </c>
      <c r="D210" s="13" t="s">
        <v>94</v>
      </c>
      <c r="E210" s="135">
        <v>4</v>
      </c>
      <c r="F210" s="136"/>
      <c r="G210" s="152">
        <v>0.05</v>
      </c>
      <c r="H210" s="129">
        <f t="shared" si="114"/>
        <v>0</v>
      </c>
      <c r="I210" s="129">
        <f t="shared" si="115"/>
        <v>0</v>
      </c>
      <c r="J210" s="135">
        <v>4</v>
      </c>
      <c r="K210" s="136"/>
      <c r="L210" s="152">
        <v>0.05</v>
      </c>
      <c r="M210" s="129">
        <f t="shared" si="116"/>
        <v>0</v>
      </c>
      <c r="N210" s="129">
        <f t="shared" si="117"/>
        <v>0</v>
      </c>
      <c r="O210" s="135">
        <v>5</v>
      </c>
      <c r="P210" s="96"/>
      <c r="Q210" s="50">
        <v>0.05</v>
      </c>
      <c r="R210" s="88">
        <f t="shared" si="118"/>
        <v>0</v>
      </c>
      <c r="S210" s="88">
        <f t="shared" si="119"/>
        <v>0</v>
      </c>
    </row>
    <row r="211" spans="1:19" s="14" customFormat="1" ht="35.1" customHeight="1">
      <c r="A211" s="213"/>
      <c r="B211" s="213"/>
      <c r="C211" s="39" t="s">
        <v>93</v>
      </c>
      <c r="D211" s="13" t="s">
        <v>22</v>
      </c>
      <c r="E211" s="135">
        <v>335</v>
      </c>
      <c r="F211" s="136"/>
      <c r="G211" s="152">
        <v>0.05</v>
      </c>
      <c r="H211" s="129">
        <f t="shared" si="114"/>
        <v>0</v>
      </c>
      <c r="I211" s="129">
        <f t="shared" si="115"/>
        <v>0</v>
      </c>
      <c r="J211" s="135">
        <v>335</v>
      </c>
      <c r="K211" s="136"/>
      <c r="L211" s="152">
        <v>0.05</v>
      </c>
      <c r="M211" s="129">
        <f t="shared" si="116"/>
        <v>0</v>
      </c>
      <c r="N211" s="129">
        <f t="shared" si="117"/>
        <v>0</v>
      </c>
      <c r="O211" s="135">
        <v>500</v>
      </c>
      <c r="P211" s="96"/>
      <c r="Q211" s="50">
        <v>0.05</v>
      </c>
      <c r="R211" s="88">
        <f t="shared" si="118"/>
        <v>0</v>
      </c>
      <c r="S211" s="88">
        <f t="shared" si="119"/>
        <v>0</v>
      </c>
    </row>
    <row r="212" spans="1:19" s="14" customFormat="1" ht="35.1" customHeight="1">
      <c r="A212" s="213"/>
      <c r="B212" s="213"/>
      <c r="C212" s="39" t="s">
        <v>95</v>
      </c>
      <c r="D212" s="13" t="s">
        <v>8</v>
      </c>
      <c r="E212" s="135">
        <v>7</v>
      </c>
      <c r="F212" s="136"/>
      <c r="G212" s="152">
        <v>0.05</v>
      </c>
      <c r="H212" s="129">
        <f t="shared" si="114"/>
        <v>0</v>
      </c>
      <c r="I212" s="129">
        <f t="shared" si="115"/>
        <v>0</v>
      </c>
      <c r="J212" s="135">
        <v>7</v>
      </c>
      <c r="K212" s="136"/>
      <c r="L212" s="152">
        <v>0.05</v>
      </c>
      <c r="M212" s="129">
        <f t="shared" si="116"/>
        <v>0</v>
      </c>
      <c r="N212" s="129">
        <f t="shared" si="117"/>
        <v>0</v>
      </c>
      <c r="O212" s="135">
        <v>10</v>
      </c>
      <c r="P212" s="96"/>
      <c r="Q212" s="50">
        <v>0.05</v>
      </c>
      <c r="R212" s="88">
        <f t="shared" si="118"/>
        <v>0</v>
      </c>
      <c r="S212" s="88">
        <f t="shared" si="119"/>
        <v>0</v>
      </c>
    </row>
    <row r="213" spans="1:19" s="14" customFormat="1" ht="35.1" customHeight="1">
      <c r="A213" s="213"/>
      <c r="B213" s="213"/>
      <c r="C213" s="39" t="s">
        <v>96</v>
      </c>
      <c r="D213" s="13" t="s">
        <v>22</v>
      </c>
      <c r="E213" s="135">
        <v>1340</v>
      </c>
      <c r="F213" s="136"/>
      <c r="G213" s="152">
        <v>0.05</v>
      </c>
      <c r="H213" s="129">
        <f t="shared" si="114"/>
        <v>0</v>
      </c>
      <c r="I213" s="129">
        <f t="shared" si="115"/>
        <v>0</v>
      </c>
      <c r="J213" s="135">
        <v>1340</v>
      </c>
      <c r="K213" s="136"/>
      <c r="L213" s="152">
        <v>0.05</v>
      </c>
      <c r="M213" s="129">
        <f t="shared" si="116"/>
        <v>0</v>
      </c>
      <c r="N213" s="129">
        <f t="shared" si="117"/>
        <v>0</v>
      </c>
      <c r="O213" s="135">
        <v>2000</v>
      </c>
      <c r="P213" s="96"/>
      <c r="Q213" s="50">
        <v>0.05</v>
      </c>
      <c r="R213" s="88">
        <f t="shared" si="118"/>
        <v>0</v>
      </c>
      <c r="S213" s="88">
        <f t="shared" si="119"/>
        <v>0</v>
      </c>
    </row>
    <row r="214" spans="1:19" ht="30" customHeight="1">
      <c r="A214" s="213"/>
      <c r="B214" s="213"/>
      <c r="C214" s="30" t="s">
        <v>51</v>
      </c>
      <c r="D214" s="25"/>
      <c r="E214" s="94"/>
      <c r="F214" s="144"/>
      <c r="G214" s="151"/>
      <c r="H214" s="133"/>
      <c r="I214" s="133"/>
      <c r="J214" s="94"/>
      <c r="K214" s="144"/>
      <c r="L214" s="151"/>
      <c r="M214" s="133"/>
      <c r="N214" s="133"/>
      <c r="O214" s="94"/>
      <c r="P214" s="83"/>
      <c r="Q214" s="21"/>
      <c r="R214" s="90"/>
      <c r="S214" s="90"/>
    </row>
    <row r="215" spans="1:19" ht="30" customHeight="1">
      <c r="A215" s="213"/>
      <c r="B215" s="213"/>
      <c r="C215" s="42" t="s">
        <v>25</v>
      </c>
      <c r="D215" s="32" t="s">
        <v>26</v>
      </c>
      <c r="E215" s="94">
        <v>21</v>
      </c>
      <c r="F215" s="130"/>
      <c r="G215" s="152">
        <v>0.18</v>
      </c>
      <c r="H215" s="129">
        <f t="shared" ref="H215:H239" si="120">F215*(100%+G215)</f>
        <v>0</v>
      </c>
      <c r="I215" s="129">
        <f t="shared" ref="I215:I239" si="121">E215*H215</f>
        <v>0</v>
      </c>
      <c r="J215" s="94">
        <v>21</v>
      </c>
      <c r="K215" s="130"/>
      <c r="L215" s="152">
        <v>0.18</v>
      </c>
      <c r="M215" s="129">
        <f t="shared" ref="M215:M239" si="122">K215*(100%+L215)</f>
        <v>0</v>
      </c>
      <c r="N215" s="129">
        <f t="shared" ref="N215:N239" si="123">J215*M215</f>
        <v>0</v>
      </c>
      <c r="O215" s="94">
        <v>30</v>
      </c>
      <c r="P215" s="95"/>
      <c r="Q215" s="50">
        <v>0.18</v>
      </c>
      <c r="R215" s="88">
        <f t="shared" ref="R215:R239" si="124">P215*(100%+Q215)</f>
        <v>0</v>
      </c>
      <c r="S215" s="88">
        <f t="shared" ref="S215:S239" si="125">O215*R215</f>
        <v>0</v>
      </c>
    </row>
    <row r="216" spans="1:19" ht="30" customHeight="1">
      <c r="A216" s="213"/>
      <c r="B216" s="213"/>
      <c r="C216" s="42" t="s">
        <v>27</v>
      </c>
      <c r="D216" s="32" t="s">
        <v>26</v>
      </c>
      <c r="E216" s="94">
        <v>21</v>
      </c>
      <c r="F216" s="130"/>
      <c r="G216" s="152">
        <v>0.18</v>
      </c>
      <c r="H216" s="129">
        <f t="shared" si="120"/>
        <v>0</v>
      </c>
      <c r="I216" s="129">
        <f t="shared" si="121"/>
        <v>0</v>
      </c>
      <c r="J216" s="94">
        <v>21</v>
      </c>
      <c r="K216" s="130"/>
      <c r="L216" s="152">
        <v>0.18</v>
      </c>
      <c r="M216" s="129">
        <f t="shared" si="122"/>
        <v>0</v>
      </c>
      <c r="N216" s="129">
        <f t="shared" si="123"/>
        <v>0</v>
      </c>
      <c r="O216" s="94">
        <v>30</v>
      </c>
      <c r="P216" s="95"/>
      <c r="Q216" s="50">
        <v>0.18</v>
      </c>
      <c r="R216" s="88">
        <f t="shared" si="124"/>
        <v>0</v>
      </c>
      <c r="S216" s="88">
        <f t="shared" si="125"/>
        <v>0</v>
      </c>
    </row>
    <row r="217" spans="1:19" ht="30" customHeight="1">
      <c r="A217" s="213"/>
      <c r="B217" s="213"/>
      <c r="C217" s="42" t="s">
        <v>28</v>
      </c>
      <c r="D217" s="32" t="s">
        <v>26</v>
      </c>
      <c r="E217" s="94">
        <v>21</v>
      </c>
      <c r="F217" s="130"/>
      <c r="G217" s="152">
        <v>0.18</v>
      </c>
      <c r="H217" s="129">
        <f t="shared" si="120"/>
        <v>0</v>
      </c>
      <c r="I217" s="129">
        <f t="shared" si="121"/>
        <v>0</v>
      </c>
      <c r="J217" s="94">
        <v>21</v>
      </c>
      <c r="K217" s="130"/>
      <c r="L217" s="152">
        <v>0.18</v>
      </c>
      <c r="M217" s="129">
        <f t="shared" si="122"/>
        <v>0</v>
      </c>
      <c r="N217" s="129">
        <f t="shared" si="123"/>
        <v>0</v>
      </c>
      <c r="O217" s="94">
        <v>30</v>
      </c>
      <c r="P217" s="95"/>
      <c r="Q217" s="50">
        <v>0.18</v>
      </c>
      <c r="R217" s="88">
        <f t="shared" si="124"/>
        <v>0</v>
      </c>
      <c r="S217" s="88">
        <f t="shared" si="125"/>
        <v>0</v>
      </c>
    </row>
    <row r="218" spans="1:19" ht="30" customHeight="1">
      <c r="A218" s="213"/>
      <c r="B218" s="213"/>
      <c r="C218" s="42" t="s">
        <v>25</v>
      </c>
      <c r="D218" s="32" t="s">
        <v>42</v>
      </c>
      <c r="E218" s="94">
        <v>5</v>
      </c>
      <c r="F218" s="130"/>
      <c r="G218" s="152">
        <v>0.18</v>
      </c>
      <c r="H218" s="129">
        <f t="shared" si="120"/>
        <v>0</v>
      </c>
      <c r="I218" s="129">
        <f t="shared" si="121"/>
        <v>0</v>
      </c>
      <c r="J218" s="94">
        <v>10</v>
      </c>
      <c r="K218" s="130"/>
      <c r="L218" s="152">
        <v>0.18</v>
      </c>
      <c r="M218" s="129">
        <f t="shared" si="122"/>
        <v>0</v>
      </c>
      <c r="N218" s="129">
        <f t="shared" si="123"/>
        <v>0</v>
      </c>
      <c r="O218" s="94">
        <v>10</v>
      </c>
      <c r="P218" s="95"/>
      <c r="Q218" s="50">
        <v>0.18</v>
      </c>
      <c r="R218" s="88">
        <f t="shared" si="124"/>
        <v>0</v>
      </c>
      <c r="S218" s="88">
        <f t="shared" si="125"/>
        <v>0</v>
      </c>
    </row>
    <row r="219" spans="1:19" ht="30" customHeight="1">
      <c r="A219" s="213"/>
      <c r="B219" s="213"/>
      <c r="C219" s="42" t="s">
        <v>27</v>
      </c>
      <c r="D219" s="32" t="s">
        <v>42</v>
      </c>
      <c r="E219" s="94">
        <v>10</v>
      </c>
      <c r="F219" s="130"/>
      <c r="G219" s="152">
        <v>0.18</v>
      </c>
      <c r="H219" s="129">
        <f t="shared" si="120"/>
        <v>0</v>
      </c>
      <c r="I219" s="129">
        <f t="shared" si="121"/>
        <v>0</v>
      </c>
      <c r="J219" s="94">
        <v>20</v>
      </c>
      <c r="K219" s="130"/>
      <c r="L219" s="152">
        <v>0.18</v>
      </c>
      <c r="M219" s="129">
        <f t="shared" si="122"/>
        <v>0</v>
      </c>
      <c r="N219" s="129">
        <f t="shared" si="123"/>
        <v>0</v>
      </c>
      <c r="O219" s="94">
        <v>20</v>
      </c>
      <c r="P219" s="95"/>
      <c r="Q219" s="50">
        <v>0.18</v>
      </c>
      <c r="R219" s="88">
        <f t="shared" si="124"/>
        <v>0</v>
      </c>
      <c r="S219" s="88">
        <f t="shared" si="125"/>
        <v>0</v>
      </c>
    </row>
    <row r="220" spans="1:19" ht="30" customHeight="1">
      <c r="A220" s="213"/>
      <c r="B220" s="213"/>
      <c r="C220" s="42" t="s">
        <v>28</v>
      </c>
      <c r="D220" s="32" t="s">
        <v>42</v>
      </c>
      <c r="E220" s="94">
        <v>10</v>
      </c>
      <c r="F220" s="130"/>
      <c r="G220" s="152">
        <v>0.18</v>
      </c>
      <c r="H220" s="129">
        <f t="shared" si="120"/>
        <v>0</v>
      </c>
      <c r="I220" s="129">
        <f t="shared" si="121"/>
        <v>0</v>
      </c>
      <c r="J220" s="94">
        <v>20</v>
      </c>
      <c r="K220" s="130"/>
      <c r="L220" s="152">
        <v>0.18</v>
      </c>
      <c r="M220" s="129">
        <f t="shared" si="122"/>
        <v>0</v>
      </c>
      <c r="N220" s="129">
        <f t="shared" si="123"/>
        <v>0</v>
      </c>
      <c r="O220" s="94">
        <v>20</v>
      </c>
      <c r="P220" s="95"/>
      <c r="Q220" s="50">
        <v>0.18</v>
      </c>
      <c r="R220" s="88">
        <f t="shared" si="124"/>
        <v>0</v>
      </c>
      <c r="S220" s="88">
        <f t="shared" si="125"/>
        <v>0</v>
      </c>
    </row>
    <row r="221" spans="1:19" ht="30" customHeight="1">
      <c r="A221" s="213"/>
      <c r="B221" s="213"/>
      <c r="C221" s="43" t="s">
        <v>101</v>
      </c>
      <c r="D221" s="32" t="s">
        <v>8</v>
      </c>
      <c r="E221" s="94">
        <v>21</v>
      </c>
      <c r="F221" s="130"/>
      <c r="G221" s="152">
        <v>0.18</v>
      </c>
      <c r="H221" s="129">
        <f t="shared" si="120"/>
        <v>0</v>
      </c>
      <c r="I221" s="129">
        <f t="shared" si="121"/>
        <v>0</v>
      </c>
      <c r="J221" s="94">
        <v>21</v>
      </c>
      <c r="K221" s="130"/>
      <c r="L221" s="152">
        <v>0.18</v>
      </c>
      <c r="M221" s="129">
        <f t="shared" si="122"/>
        <v>0</v>
      </c>
      <c r="N221" s="129">
        <f t="shared" si="123"/>
        <v>0</v>
      </c>
      <c r="O221" s="94">
        <v>30</v>
      </c>
      <c r="P221" s="95"/>
      <c r="Q221" s="50">
        <v>0.18</v>
      </c>
      <c r="R221" s="88">
        <f t="shared" si="124"/>
        <v>0</v>
      </c>
      <c r="S221" s="88">
        <f t="shared" si="125"/>
        <v>0</v>
      </c>
    </row>
    <row r="222" spans="1:19" ht="30" customHeight="1">
      <c r="A222" s="213"/>
      <c r="B222" s="213"/>
      <c r="C222" s="43" t="s">
        <v>102</v>
      </c>
      <c r="D222" s="32" t="s">
        <v>8</v>
      </c>
      <c r="E222" s="94">
        <v>14</v>
      </c>
      <c r="F222" s="130"/>
      <c r="G222" s="152">
        <v>0.18</v>
      </c>
      <c r="H222" s="129">
        <f t="shared" si="120"/>
        <v>0</v>
      </c>
      <c r="I222" s="129">
        <f t="shared" si="121"/>
        <v>0</v>
      </c>
      <c r="J222" s="94">
        <v>14</v>
      </c>
      <c r="K222" s="130"/>
      <c r="L222" s="152">
        <v>0.18</v>
      </c>
      <c r="M222" s="129">
        <f t="shared" si="122"/>
        <v>0</v>
      </c>
      <c r="N222" s="129">
        <f t="shared" si="123"/>
        <v>0</v>
      </c>
      <c r="O222" s="94">
        <v>20</v>
      </c>
      <c r="P222" s="95"/>
      <c r="Q222" s="50">
        <v>0.18</v>
      </c>
      <c r="R222" s="88">
        <f t="shared" si="124"/>
        <v>0</v>
      </c>
      <c r="S222" s="88">
        <f t="shared" si="125"/>
        <v>0</v>
      </c>
    </row>
    <row r="223" spans="1:19" ht="30" customHeight="1">
      <c r="A223" s="213"/>
      <c r="B223" s="213"/>
      <c r="C223" s="43" t="s">
        <v>97</v>
      </c>
      <c r="D223" s="32" t="s">
        <v>8</v>
      </c>
      <c r="E223" s="94">
        <v>21</v>
      </c>
      <c r="F223" s="130"/>
      <c r="G223" s="152">
        <v>0.18</v>
      </c>
      <c r="H223" s="129">
        <f t="shared" si="120"/>
        <v>0</v>
      </c>
      <c r="I223" s="129">
        <f t="shared" si="121"/>
        <v>0</v>
      </c>
      <c r="J223" s="94">
        <v>21</v>
      </c>
      <c r="K223" s="130"/>
      <c r="L223" s="152">
        <v>0.18</v>
      </c>
      <c r="M223" s="129">
        <f t="shared" si="122"/>
        <v>0</v>
      </c>
      <c r="N223" s="129">
        <f t="shared" si="123"/>
        <v>0</v>
      </c>
      <c r="O223" s="94">
        <v>30</v>
      </c>
      <c r="P223" s="95"/>
      <c r="Q223" s="50">
        <v>0.18</v>
      </c>
      <c r="R223" s="88">
        <f t="shared" si="124"/>
        <v>0</v>
      </c>
      <c r="S223" s="88">
        <f t="shared" si="125"/>
        <v>0</v>
      </c>
    </row>
    <row r="224" spans="1:19" ht="30" customHeight="1">
      <c r="A224" s="213"/>
      <c r="B224" s="213"/>
      <c r="C224" s="43" t="s">
        <v>98</v>
      </c>
      <c r="D224" s="32" t="s">
        <v>8</v>
      </c>
      <c r="E224" s="94">
        <v>14</v>
      </c>
      <c r="F224" s="144"/>
      <c r="G224" s="152">
        <v>0.18</v>
      </c>
      <c r="H224" s="129">
        <f t="shared" si="120"/>
        <v>0</v>
      </c>
      <c r="I224" s="129">
        <f t="shared" si="121"/>
        <v>0</v>
      </c>
      <c r="J224" s="94">
        <v>14</v>
      </c>
      <c r="K224" s="144"/>
      <c r="L224" s="152">
        <v>0.18</v>
      </c>
      <c r="M224" s="129">
        <f t="shared" si="122"/>
        <v>0</v>
      </c>
      <c r="N224" s="129">
        <f t="shared" si="123"/>
        <v>0</v>
      </c>
      <c r="O224" s="94">
        <v>20</v>
      </c>
      <c r="P224" s="83"/>
      <c r="Q224" s="50">
        <v>0.18</v>
      </c>
      <c r="R224" s="88">
        <f t="shared" si="124"/>
        <v>0</v>
      </c>
      <c r="S224" s="88">
        <f t="shared" si="125"/>
        <v>0</v>
      </c>
    </row>
    <row r="225" spans="1:19" ht="30" customHeight="1">
      <c r="A225" s="213"/>
      <c r="B225" s="213"/>
      <c r="C225" s="43" t="s">
        <v>99</v>
      </c>
      <c r="D225" s="32" t="s">
        <v>8</v>
      </c>
      <c r="E225" s="94">
        <v>21</v>
      </c>
      <c r="F225" s="144"/>
      <c r="G225" s="152">
        <v>0.18</v>
      </c>
      <c r="H225" s="129">
        <f t="shared" si="120"/>
        <v>0</v>
      </c>
      <c r="I225" s="129">
        <f t="shared" si="121"/>
        <v>0</v>
      </c>
      <c r="J225" s="94">
        <v>21</v>
      </c>
      <c r="K225" s="144"/>
      <c r="L225" s="152">
        <v>0.18</v>
      </c>
      <c r="M225" s="129">
        <f t="shared" si="122"/>
        <v>0</v>
      </c>
      <c r="N225" s="129">
        <f t="shared" si="123"/>
        <v>0</v>
      </c>
      <c r="O225" s="94">
        <v>30</v>
      </c>
      <c r="P225" s="83"/>
      <c r="Q225" s="50">
        <v>0.18</v>
      </c>
      <c r="R225" s="88">
        <f t="shared" si="124"/>
        <v>0</v>
      </c>
      <c r="S225" s="88">
        <f t="shared" si="125"/>
        <v>0</v>
      </c>
    </row>
    <row r="226" spans="1:19" ht="30" customHeight="1">
      <c r="A226" s="213"/>
      <c r="B226" s="213"/>
      <c r="C226" s="43" t="s">
        <v>100</v>
      </c>
      <c r="D226" s="32" t="s">
        <v>8</v>
      </c>
      <c r="E226" s="94">
        <v>14</v>
      </c>
      <c r="F226" s="144"/>
      <c r="G226" s="152">
        <v>0.18</v>
      </c>
      <c r="H226" s="129">
        <f t="shared" si="120"/>
        <v>0</v>
      </c>
      <c r="I226" s="129">
        <f t="shared" si="121"/>
        <v>0</v>
      </c>
      <c r="J226" s="94">
        <v>14</v>
      </c>
      <c r="K226" s="144"/>
      <c r="L226" s="152">
        <v>0.18</v>
      </c>
      <c r="M226" s="129">
        <f t="shared" si="122"/>
        <v>0</v>
      </c>
      <c r="N226" s="129">
        <f t="shared" si="123"/>
        <v>0</v>
      </c>
      <c r="O226" s="94">
        <v>20</v>
      </c>
      <c r="P226" s="83"/>
      <c r="Q226" s="50">
        <v>0.18</v>
      </c>
      <c r="R226" s="88">
        <f t="shared" si="124"/>
        <v>0</v>
      </c>
      <c r="S226" s="88">
        <f t="shared" si="125"/>
        <v>0</v>
      </c>
    </row>
    <row r="227" spans="1:19" ht="30" customHeight="1">
      <c r="A227" s="213"/>
      <c r="B227" s="213"/>
      <c r="C227" s="43" t="s">
        <v>103</v>
      </c>
      <c r="D227" s="32" t="s">
        <v>8</v>
      </c>
      <c r="E227" s="94">
        <v>21</v>
      </c>
      <c r="F227" s="144"/>
      <c r="G227" s="152">
        <v>0.18</v>
      </c>
      <c r="H227" s="129">
        <f t="shared" si="120"/>
        <v>0</v>
      </c>
      <c r="I227" s="129">
        <f t="shared" si="121"/>
        <v>0</v>
      </c>
      <c r="J227" s="94">
        <v>21</v>
      </c>
      <c r="K227" s="144"/>
      <c r="L227" s="152">
        <v>0.18</v>
      </c>
      <c r="M227" s="129">
        <f t="shared" si="122"/>
        <v>0</v>
      </c>
      <c r="N227" s="129">
        <f t="shared" si="123"/>
        <v>0</v>
      </c>
      <c r="O227" s="94">
        <v>30</v>
      </c>
      <c r="P227" s="83"/>
      <c r="Q227" s="50">
        <v>0.18</v>
      </c>
      <c r="R227" s="88">
        <f t="shared" si="124"/>
        <v>0</v>
      </c>
      <c r="S227" s="88">
        <f t="shared" si="125"/>
        <v>0</v>
      </c>
    </row>
    <row r="228" spans="1:19" ht="30" customHeight="1">
      <c r="A228" s="213"/>
      <c r="B228" s="213"/>
      <c r="C228" s="43" t="s">
        <v>104</v>
      </c>
      <c r="D228" s="32" t="s">
        <v>8</v>
      </c>
      <c r="E228" s="94">
        <v>14</v>
      </c>
      <c r="F228" s="144"/>
      <c r="G228" s="152">
        <v>0.18</v>
      </c>
      <c r="H228" s="129">
        <f t="shared" si="120"/>
        <v>0</v>
      </c>
      <c r="I228" s="129">
        <f t="shared" si="121"/>
        <v>0</v>
      </c>
      <c r="J228" s="94">
        <v>14</v>
      </c>
      <c r="K228" s="144"/>
      <c r="L228" s="152">
        <v>0.18</v>
      </c>
      <c r="M228" s="129">
        <f t="shared" si="122"/>
        <v>0</v>
      </c>
      <c r="N228" s="129">
        <f t="shared" si="123"/>
        <v>0</v>
      </c>
      <c r="O228" s="94">
        <v>20</v>
      </c>
      <c r="P228" s="83"/>
      <c r="Q228" s="50">
        <v>0.18</v>
      </c>
      <c r="R228" s="88">
        <f t="shared" si="124"/>
        <v>0</v>
      </c>
      <c r="S228" s="88">
        <f t="shared" si="125"/>
        <v>0</v>
      </c>
    </row>
    <row r="229" spans="1:19" ht="30" customHeight="1">
      <c r="A229" s="213"/>
      <c r="B229" s="213"/>
      <c r="C229" s="43" t="s">
        <v>29</v>
      </c>
      <c r="D229" s="32" t="s">
        <v>8</v>
      </c>
      <c r="E229" s="94">
        <v>1</v>
      </c>
      <c r="F229" s="144"/>
      <c r="G229" s="152">
        <v>0.18</v>
      </c>
      <c r="H229" s="129">
        <f t="shared" si="120"/>
        <v>0</v>
      </c>
      <c r="I229" s="129">
        <f t="shared" si="121"/>
        <v>0</v>
      </c>
      <c r="J229" s="94">
        <v>1</v>
      </c>
      <c r="K229" s="144"/>
      <c r="L229" s="152">
        <v>0.18</v>
      </c>
      <c r="M229" s="129">
        <f t="shared" si="122"/>
        <v>0</v>
      </c>
      <c r="N229" s="129">
        <f t="shared" si="123"/>
        <v>0</v>
      </c>
      <c r="O229" s="94">
        <v>1</v>
      </c>
      <c r="P229" s="83"/>
      <c r="Q229" s="50">
        <v>0.18</v>
      </c>
      <c r="R229" s="88">
        <f t="shared" si="124"/>
        <v>0</v>
      </c>
      <c r="S229" s="88">
        <f t="shared" si="125"/>
        <v>0</v>
      </c>
    </row>
    <row r="230" spans="1:19" ht="30" customHeight="1">
      <c r="A230" s="213"/>
      <c r="B230" s="213"/>
      <c r="C230" s="43" t="s">
        <v>30</v>
      </c>
      <c r="D230" s="32" t="s">
        <v>8</v>
      </c>
      <c r="E230" s="94">
        <v>1</v>
      </c>
      <c r="F230" s="144"/>
      <c r="G230" s="152">
        <v>0.18</v>
      </c>
      <c r="H230" s="129">
        <f t="shared" si="120"/>
        <v>0</v>
      </c>
      <c r="I230" s="129">
        <f t="shared" si="121"/>
        <v>0</v>
      </c>
      <c r="J230" s="94">
        <v>1</v>
      </c>
      <c r="K230" s="144"/>
      <c r="L230" s="152">
        <v>0.18</v>
      </c>
      <c r="M230" s="129">
        <f t="shared" si="122"/>
        <v>0</v>
      </c>
      <c r="N230" s="129">
        <f t="shared" si="123"/>
        <v>0</v>
      </c>
      <c r="O230" s="94">
        <v>1</v>
      </c>
      <c r="P230" s="83"/>
      <c r="Q230" s="50">
        <v>0.18</v>
      </c>
      <c r="R230" s="88">
        <f t="shared" si="124"/>
        <v>0</v>
      </c>
      <c r="S230" s="88">
        <f t="shared" si="125"/>
        <v>0</v>
      </c>
    </row>
    <row r="231" spans="1:19" ht="30" customHeight="1">
      <c r="A231" s="213"/>
      <c r="B231" s="213"/>
      <c r="C231" s="43" t="s">
        <v>31</v>
      </c>
      <c r="D231" s="32" t="s">
        <v>8</v>
      </c>
      <c r="E231" s="94">
        <v>1</v>
      </c>
      <c r="F231" s="144"/>
      <c r="G231" s="152">
        <v>0.18</v>
      </c>
      <c r="H231" s="129">
        <f t="shared" si="120"/>
        <v>0</v>
      </c>
      <c r="I231" s="129">
        <f t="shared" si="121"/>
        <v>0</v>
      </c>
      <c r="J231" s="94">
        <v>1</v>
      </c>
      <c r="K231" s="144"/>
      <c r="L231" s="152">
        <v>0.18</v>
      </c>
      <c r="M231" s="129">
        <f t="shared" si="122"/>
        <v>0</v>
      </c>
      <c r="N231" s="129">
        <f t="shared" si="123"/>
        <v>0</v>
      </c>
      <c r="O231" s="94">
        <v>1</v>
      </c>
      <c r="P231" s="83"/>
      <c r="Q231" s="50">
        <v>0.18</v>
      </c>
      <c r="R231" s="88">
        <f t="shared" si="124"/>
        <v>0</v>
      </c>
      <c r="S231" s="88">
        <f t="shared" si="125"/>
        <v>0</v>
      </c>
    </row>
    <row r="232" spans="1:19" ht="30" customHeight="1">
      <c r="A232" s="213"/>
      <c r="B232" s="213"/>
      <c r="C232" s="43" t="s">
        <v>40</v>
      </c>
      <c r="D232" s="32" t="s">
        <v>8</v>
      </c>
      <c r="E232" s="94">
        <v>1</v>
      </c>
      <c r="F232" s="144"/>
      <c r="G232" s="152">
        <v>0.18</v>
      </c>
      <c r="H232" s="129">
        <f t="shared" si="120"/>
        <v>0</v>
      </c>
      <c r="I232" s="129">
        <f t="shared" si="121"/>
        <v>0</v>
      </c>
      <c r="J232" s="94">
        <v>1</v>
      </c>
      <c r="K232" s="144"/>
      <c r="L232" s="152">
        <v>0.18</v>
      </c>
      <c r="M232" s="129">
        <f t="shared" si="122"/>
        <v>0</v>
      </c>
      <c r="N232" s="129">
        <f t="shared" si="123"/>
        <v>0</v>
      </c>
      <c r="O232" s="94">
        <v>1</v>
      </c>
      <c r="P232" s="83"/>
      <c r="Q232" s="50">
        <v>0.18</v>
      </c>
      <c r="R232" s="88">
        <f t="shared" si="124"/>
        <v>0</v>
      </c>
      <c r="S232" s="88">
        <f t="shared" si="125"/>
        <v>0</v>
      </c>
    </row>
    <row r="233" spans="1:19" ht="30" customHeight="1">
      <c r="A233" s="213"/>
      <c r="B233" s="213"/>
      <c r="C233" s="43" t="s">
        <v>41</v>
      </c>
      <c r="D233" s="32" t="s">
        <v>8</v>
      </c>
      <c r="E233" s="94">
        <v>1</v>
      </c>
      <c r="F233" s="144"/>
      <c r="G233" s="152">
        <v>0.18</v>
      </c>
      <c r="H233" s="129">
        <f t="shared" si="120"/>
        <v>0</v>
      </c>
      <c r="I233" s="129">
        <f t="shared" si="121"/>
        <v>0</v>
      </c>
      <c r="J233" s="94">
        <v>1</v>
      </c>
      <c r="K233" s="144"/>
      <c r="L233" s="152">
        <v>0.18</v>
      </c>
      <c r="M233" s="129">
        <f t="shared" si="122"/>
        <v>0</v>
      </c>
      <c r="N233" s="129">
        <f t="shared" si="123"/>
        <v>0</v>
      </c>
      <c r="O233" s="94">
        <v>1</v>
      </c>
      <c r="P233" s="83"/>
      <c r="Q233" s="50">
        <v>0.18</v>
      </c>
      <c r="R233" s="88">
        <f t="shared" si="124"/>
        <v>0</v>
      </c>
      <c r="S233" s="88">
        <f t="shared" si="125"/>
        <v>0</v>
      </c>
    </row>
    <row r="234" spans="1:19" ht="48.75" customHeight="1">
      <c r="A234" s="213"/>
      <c r="B234" s="213"/>
      <c r="C234" s="43" t="s">
        <v>105</v>
      </c>
      <c r="D234" s="32" t="s">
        <v>4</v>
      </c>
      <c r="E234" s="94">
        <v>1</v>
      </c>
      <c r="F234" s="144"/>
      <c r="G234" s="152">
        <v>0.18</v>
      </c>
      <c r="H234" s="129">
        <f t="shared" si="120"/>
        <v>0</v>
      </c>
      <c r="I234" s="129">
        <f t="shared" si="121"/>
        <v>0</v>
      </c>
      <c r="J234" s="94">
        <v>1</v>
      </c>
      <c r="K234" s="144"/>
      <c r="L234" s="152">
        <v>0.18</v>
      </c>
      <c r="M234" s="129">
        <f t="shared" si="122"/>
        <v>0</v>
      </c>
      <c r="N234" s="129">
        <f t="shared" si="123"/>
        <v>0</v>
      </c>
      <c r="O234" s="94">
        <v>1</v>
      </c>
      <c r="P234" s="83"/>
      <c r="Q234" s="50">
        <v>0.18</v>
      </c>
      <c r="R234" s="88">
        <f t="shared" si="124"/>
        <v>0</v>
      </c>
      <c r="S234" s="88">
        <f t="shared" si="125"/>
        <v>0</v>
      </c>
    </row>
    <row r="235" spans="1:19" ht="46.5" customHeight="1">
      <c r="A235" s="213"/>
      <c r="B235" s="213"/>
      <c r="C235" s="43" t="s">
        <v>106</v>
      </c>
      <c r="D235" s="32" t="s">
        <v>4</v>
      </c>
      <c r="E235" s="94">
        <v>1</v>
      </c>
      <c r="F235" s="144"/>
      <c r="G235" s="152">
        <v>0.18</v>
      </c>
      <c r="H235" s="129">
        <f t="shared" si="120"/>
        <v>0</v>
      </c>
      <c r="I235" s="129">
        <f t="shared" si="121"/>
        <v>0</v>
      </c>
      <c r="J235" s="94">
        <v>1</v>
      </c>
      <c r="K235" s="144"/>
      <c r="L235" s="152">
        <v>0.18</v>
      </c>
      <c r="M235" s="129">
        <f t="shared" si="122"/>
        <v>0</v>
      </c>
      <c r="N235" s="129">
        <f t="shared" si="123"/>
        <v>0</v>
      </c>
      <c r="O235" s="94">
        <v>1</v>
      </c>
      <c r="P235" s="83"/>
      <c r="Q235" s="50">
        <v>0.18</v>
      </c>
      <c r="R235" s="88">
        <f t="shared" si="124"/>
        <v>0</v>
      </c>
      <c r="S235" s="88">
        <f t="shared" si="125"/>
        <v>0</v>
      </c>
    </row>
    <row r="236" spans="1:19" ht="44.25" customHeight="1">
      <c r="A236" s="213"/>
      <c r="B236" s="213"/>
      <c r="C236" s="43" t="s">
        <v>107</v>
      </c>
      <c r="D236" s="32" t="s">
        <v>4</v>
      </c>
      <c r="E236" s="94">
        <v>1</v>
      </c>
      <c r="F236" s="144"/>
      <c r="G236" s="152">
        <v>0.18</v>
      </c>
      <c r="H236" s="129">
        <f t="shared" si="120"/>
        <v>0</v>
      </c>
      <c r="I236" s="129">
        <f t="shared" si="121"/>
        <v>0</v>
      </c>
      <c r="J236" s="94">
        <v>1</v>
      </c>
      <c r="K236" s="144"/>
      <c r="L236" s="152">
        <v>0.18</v>
      </c>
      <c r="M236" s="129">
        <f t="shared" si="122"/>
        <v>0</v>
      </c>
      <c r="N236" s="129">
        <f t="shared" si="123"/>
        <v>0</v>
      </c>
      <c r="O236" s="94">
        <v>1</v>
      </c>
      <c r="P236" s="83"/>
      <c r="Q236" s="50">
        <v>0.18</v>
      </c>
      <c r="R236" s="88">
        <f t="shared" si="124"/>
        <v>0</v>
      </c>
      <c r="S236" s="88">
        <f t="shared" si="125"/>
        <v>0</v>
      </c>
    </row>
    <row r="237" spans="1:19" ht="30" customHeight="1">
      <c r="A237" s="213"/>
      <c r="B237" s="213"/>
      <c r="C237" s="43" t="s">
        <v>108</v>
      </c>
      <c r="D237" s="32" t="s">
        <v>4</v>
      </c>
      <c r="E237" s="94">
        <v>4</v>
      </c>
      <c r="F237" s="144"/>
      <c r="G237" s="152">
        <v>0.18</v>
      </c>
      <c r="H237" s="129">
        <f t="shared" si="120"/>
        <v>0</v>
      </c>
      <c r="I237" s="129">
        <f t="shared" si="121"/>
        <v>0</v>
      </c>
      <c r="J237" s="94">
        <v>4</v>
      </c>
      <c r="K237" s="144"/>
      <c r="L237" s="152">
        <v>0.18</v>
      </c>
      <c r="M237" s="129">
        <f t="shared" si="122"/>
        <v>0</v>
      </c>
      <c r="N237" s="129">
        <f t="shared" si="123"/>
        <v>0</v>
      </c>
      <c r="O237" s="94">
        <v>5</v>
      </c>
      <c r="P237" s="83"/>
      <c r="Q237" s="50">
        <v>0.18</v>
      </c>
      <c r="R237" s="88">
        <f t="shared" si="124"/>
        <v>0</v>
      </c>
      <c r="S237" s="88">
        <f t="shared" si="125"/>
        <v>0</v>
      </c>
    </row>
    <row r="238" spans="1:19" ht="30" customHeight="1">
      <c r="A238" s="213"/>
      <c r="B238" s="213"/>
      <c r="C238" s="43" t="s">
        <v>109</v>
      </c>
      <c r="D238" s="32" t="s">
        <v>94</v>
      </c>
      <c r="E238" s="94">
        <v>134</v>
      </c>
      <c r="F238" s="130"/>
      <c r="G238" s="152">
        <v>0.18</v>
      </c>
      <c r="H238" s="129">
        <f t="shared" si="120"/>
        <v>0</v>
      </c>
      <c r="I238" s="129">
        <f t="shared" si="121"/>
        <v>0</v>
      </c>
      <c r="J238" s="94">
        <v>134</v>
      </c>
      <c r="K238" s="130"/>
      <c r="L238" s="152">
        <v>0.18</v>
      </c>
      <c r="M238" s="129">
        <f t="shared" si="122"/>
        <v>0</v>
      </c>
      <c r="N238" s="129">
        <f t="shared" si="123"/>
        <v>0</v>
      </c>
      <c r="O238" s="94">
        <v>200</v>
      </c>
      <c r="P238" s="95"/>
      <c r="Q238" s="50">
        <v>0.18</v>
      </c>
      <c r="R238" s="88">
        <f t="shared" si="124"/>
        <v>0</v>
      </c>
      <c r="S238" s="88">
        <f t="shared" si="125"/>
        <v>0</v>
      </c>
    </row>
    <row r="239" spans="1:19" ht="30" customHeight="1">
      <c r="A239" s="213"/>
      <c r="B239" s="213"/>
      <c r="C239" s="43" t="s">
        <v>110</v>
      </c>
      <c r="D239" s="32" t="s">
        <v>94</v>
      </c>
      <c r="E239" s="94">
        <v>67</v>
      </c>
      <c r="F239" s="130"/>
      <c r="G239" s="152">
        <v>0.18</v>
      </c>
      <c r="H239" s="129">
        <f t="shared" si="120"/>
        <v>0</v>
      </c>
      <c r="I239" s="129">
        <f t="shared" si="121"/>
        <v>0</v>
      </c>
      <c r="J239" s="94">
        <v>67</v>
      </c>
      <c r="K239" s="130"/>
      <c r="L239" s="152">
        <v>0.18</v>
      </c>
      <c r="M239" s="129">
        <f t="shared" si="122"/>
        <v>0</v>
      </c>
      <c r="N239" s="129">
        <f t="shared" si="123"/>
        <v>0</v>
      </c>
      <c r="O239" s="94">
        <v>100</v>
      </c>
      <c r="P239" s="95"/>
      <c r="Q239" s="50">
        <v>0.18</v>
      </c>
      <c r="R239" s="88">
        <f t="shared" si="124"/>
        <v>0</v>
      </c>
      <c r="S239" s="88">
        <f t="shared" si="125"/>
        <v>0</v>
      </c>
    </row>
    <row r="240" spans="1:19" ht="30" customHeight="1">
      <c r="A240" s="213"/>
      <c r="B240" s="213"/>
      <c r="C240" s="30" t="s">
        <v>32</v>
      </c>
      <c r="D240" s="25"/>
      <c r="E240" s="94"/>
      <c r="F240" s="144"/>
      <c r="G240" s="151"/>
      <c r="H240" s="133"/>
      <c r="I240" s="133"/>
      <c r="J240" s="94"/>
      <c r="K240" s="144"/>
      <c r="L240" s="151"/>
      <c r="M240" s="133"/>
      <c r="N240" s="133"/>
      <c r="O240" s="94"/>
      <c r="P240" s="83"/>
      <c r="Q240" s="21"/>
      <c r="R240" s="90"/>
      <c r="S240" s="90"/>
    </row>
    <row r="241" spans="1:19" ht="30" customHeight="1">
      <c r="A241" s="213"/>
      <c r="B241" s="213"/>
      <c r="C241" s="44" t="s">
        <v>125</v>
      </c>
      <c r="D241" s="25" t="s">
        <v>11</v>
      </c>
      <c r="E241" s="94">
        <v>7</v>
      </c>
      <c r="F241" s="144"/>
      <c r="G241" s="152">
        <v>0.18</v>
      </c>
      <c r="H241" s="129">
        <f t="shared" ref="H241:H244" si="126">F241*(100%+G241)</f>
        <v>0</v>
      </c>
      <c r="I241" s="129">
        <f t="shared" ref="I241:I244" si="127">E241*H241</f>
        <v>0</v>
      </c>
      <c r="J241" s="94">
        <v>7</v>
      </c>
      <c r="K241" s="144"/>
      <c r="L241" s="152">
        <v>0.18</v>
      </c>
      <c r="M241" s="129">
        <f t="shared" ref="M241:M244" si="128">K241*(100%+L241)</f>
        <v>0</v>
      </c>
      <c r="N241" s="129">
        <f t="shared" ref="N241:N244" si="129">J241*M241</f>
        <v>0</v>
      </c>
      <c r="O241" s="94">
        <v>1</v>
      </c>
      <c r="P241" s="83"/>
      <c r="Q241" s="50">
        <v>0.18</v>
      </c>
      <c r="R241" s="88">
        <f t="shared" ref="R241:R244" si="130">P241*(100%+Q241)</f>
        <v>0</v>
      </c>
      <c r="S241" s="88">
        <f t="shared" ref="S241:S244" si="131">O241*R241</f>
        <v>0</v>
      </c>
    </row>
    <row r="242" spans="1:19" ht="30" customHeight="1">
      <c r="A242" s="213"/>
      <c r="B242" s="213"/>
      <c r="C242" s="45" t="s">
        <v>126</v>
      </c>
      <c r="D242" s="25" t="s">
        <v>13</v>
      </c>
      <c r="E242" s="94">
        <v>4</v>
      </c>
      <c r="F242" s="130"/>
      <c r="G242" s="152">
        <v>0.18</v>
      </c>
      <c r="H242" s="129">
        <f t="shared" si="126"/>
        <v>0</v>
      </c>
      <c r="I242" s="129">
        <f t="shared" si="127"/>
        <v>0</v>
      </c>
      <c r="J242" s="94">
        <v>4</v>
      </c>
      <c r="K242" s="130"/>
      <c r="L242" s="152">
        <v>0.18</v>
      </c>
      <c r="M242" s="129">
        <f t="shared" si="128"/>
        <v>0</v>
      </c>
      <c r="N242" s="129">
        <f t="shared" si="129"/>
        <v>0</v>
      </c>
      <c r="O242" s="94">
        <v>1</v>
      </c>
      <c r="P242" s="95"/>
      <c r="Q242" s="50">
        <v>0.18</v>
      </c>
      <c r="R242" s="88">
        <f t="shared" si="130"/>
        <v>0</v>
      </c>
      <c r="S242" s="88">
        <f t="shared" si="131"/>
        <v>0</v>
      </c>
    </row>
    <row r="243" spans="1:19" ht="79.5" customHeight="1">
      <c r="A243" s="213"/>
      <c r="B243" s="213"/>
      <c r="C243" s="44" t="s">
        <v>111</v>
      </c>
      <c r="D243" s="25" t="s">
        <v>113</v>
      </c>
      <c r="E243" s="147">
        <v>10</v>
      </c>
      <c r="F243" s="144"/>
      <c r="G243" s="152">
        <v>0.18</v>
      </c>
      <c r="H243" s="129">
        <f t="shared" si="126"/>
        <v>0</v>
      </c>
      <c r="I243" s="129">
        <f t="shared" si="127"/>
        <v>0</v>
      </c>
      <c r="J243" s="147">
        <v>10</v>
      </c>
      <c r="K243" s="144"/>
      <c r="L243" s="152">
        <v>0.18</v>
      </c>
      <c r="M243" s="129">
        <f t="shared" si="128"/>
        <v>0</v>
      </c>
      <c r="N243" s="129">
        <f t="shared" si="129"/>
        <v>0</v>
      </c>
      <c r="O243" s="94">
        <v>1</v>
      </c>
      <c r="P243" s="83"/>
      <c r="Q243" s="50">
        <v>0.18</v>
      </c>
      <c r="R243" s="88">
        <f t="shared" si="130"/>
        <v>0</v>
      </c>
      <c r="S243" s="88">
        <f t="shared" si="131"/>
        <v>0</v>
      </c>
    </row>
    <row r="244" spans="1:19" ht="96.75" customHeight="1">
      <c r="A244" s="213"/>
      <c r="B244" s="213"/>
      <c r="C244" s="44" t="s">
        <v>112</v>
      </c>
      <c r="D244" s="25" t="s">
        <v>113</v>
      </c>
      <c r="E244" s="94">
        <v>10</v>
      </c>
      <c r="F244" s="144"/>
      <c r="G244" s="152">
        <v>0.18</v>
      </c>
      <c r="H244" s="129">
        <f t="shared" si="126"/>
        <v>0</v>
      </c>
      <c r="I244" s="129">
        <f t="shared" si="127"/>
        <v>0</v>
      </c>
      <c r="J244" s="94">
        <v>10</v>
      </c>
      <c r="K244" s="144"/>
      <c r="L244" s="152">
        <v>0.18</v>
      </c>
      <c r="M244" s="129">
        <f t="shared" si="128"/>
        <v>0</v>
      </c>
      <c r="N244" s="129">
        <f t="shared" si="129"/>
        <v>0</v>
      </c>
      <c r="O244" s="94">
        <v>1</v>
      </c>
      <c r="P244" s="83"/>
      <c r="Q244" s="50">
        <v>0.18</v>
      </c>
      <c r="R244" s="88">
        <f t="shared" si="130"/>
        <v>0</v>
      </c>
      <c r="S244" s="88">
        <f t="shared" si="131"/>
        <v>0</v>
      </c>
    </row>
    <row r="245" spans="1:19" ht="30" customHeight="1">
      <c r="A245" s="214"/>
      <c r="B245" s="214"/>
      <c r="C245" s="62" t="s">
        <v>66</v>
      </c>
      <c r="D245" s="59"/>
      <c r="E245" s="209">
        <f>SUM(I177:I244)</f>
        <v>0</v>
      </c>
      <c r="F245" s="210"/>
      <c r="G245" s="210"/>
      <c r="H245" s="210"/>
      <c r="I245" s="210"/>
      <c r="J245" s="209">
        <f>SUM(N177:N244)</f>
        <v>0</v>
      </c>
      <c r="K245" s="210"/>
      <c r="L245" s="210"/>
      <c r="M245" s="210"/>
      <c r="N245" s="210"/>
      <c r="O245" s="209">
        <f>SUM(S177:S244)</f>
        <v>0</v>
      </c>
      <c r="P245" s="210"/>
      <c r="Q245" s="210"/>
      <c r="R245" s="210"/>
      <c r="S245" s="210"/>
    </row>
    <row r="246" spans="1:19" ht="29.45" customHeight="1">
      <c r="A246" s="21"/>
      <c r="B246" s="21"/>
      <c r="C246" s="61" t="s">
        <v>68</v>
      </c>
      <c r="D246" s="63"/>
      <c r="E246" s="221">
        <f>E7+E50+E97+E176</f>
        <v>0</v>
      </c>
      <c r="F246" s="221"/>
      <c r="G246" s="221"/>
      <c r="H246" s="221"/>
      <c r="I246" s="221"/>
      <c r="J246" s="221">
        <f>J7+J50+J97+J176</f>
        <v>0</v>
      </c>
      <c r="K246" s="221"/>
      <c r="L246" s="221"/>
      <c r="M246" s="221"/>
      <c r="N246" s="221"/>
      <c r="O246" s="221">
        <f>O7+O50+O97+O176</f>
        <v>0</v>
      </c>
      <c r="P246" s="221"/>
      <c r="Q246" s="221"/>
      <c r="R246" s="221"/>
      <c r="S246" s="221"/>
    </row>
    <row r="247" spans="1:19" ht="30" customHeight="1">
      <c r="A247" s="21"/>
      <c r="B247" s="56"/>
      <c r="C247" s="64" t="s">
        <v>67</v>
      </c>
      <c r="D247" s="65"/>
      <c r="E247" s="222">
        <f>E245+E166+E87+E44</f>
        <v>0</v>
      </c>
      <c r="F247" s="223"/>
      <c r="G247" s="223"/>
      <c r="H247" s="223"/>
      <c r="I247" s="224"/>
      <c r="J247" s="222">
        <f>J245+J166+J87+J44</f>
        <v>0</v>
      </c>
      <c r="K247" s="223"/>
      <c r="L247" s="223"/>
      <c r="M247" s="223"/>
      <c r="N247" s="224"/>
      <c r="O247" s="222">
        <f>O245+O166+O87+O44</f>
        <v>0</v>
      </c>
      <c r="P247" s="223"/>
      <c r="Q247" s="223"/>
      <c r="R247" s="223"/>
      <c r="S247" s="224"/>
    </row>
    <row r="249" spans="1:19" ht="15">
      <c r="C249" s="155" t="s">
        <v>168</v>
      </c>
    </row>
    <row r="250" spans="1:19">
      <c r="C250" s="156"/>
    </row>
    <row r="251" spans="1:19">
      <c r="C251" s="157" t="s">
        <v>169</v>
      </c>
    </row>
    <row r="252" spans="1:19">
      <c r="C252" s="156"/>
    </row>
    <row r="253" spans="1:19" ht="28.5">
      <c r="C253" s="157" t="s">
        <v>170</v>
      </c>
    </row>
    <row r="254" spans="1:19">
      <c r="C254" s="156"/>
    </row>
    <row r="255" spans="1:19" ht="28.5">
      <c r="C255" s="157" t="s">
        <v>171</v>
      </c>
    </row>
    <row r="256" spans="1:19">
      <c r="C256" s="156"/>
    </row>
    <row r="257" spans="3:3" ht="28.5">
      <c r="C257" s="157" t="s">
        <v>172</v>
      </c>
    </row>
    <row r="258" spans="3:3">
      <c r="C258" s="156"/>
    </row>
    <row r="259" spans="3:3" ht="28.5">
      <c r="C259" s="157" t="s">
        <v>173</v>
      </c>
    </row>
    <row r="260" spans="3:3">
      <c r="C260" s="156"/>
    </row>
    <row r="261" spans="3:3" ht="28.5">
      <c r="C261" s="157" t="s">
        <v>174</v>
      </c>
    </row>
    <row r="262" spans="3:3">
      <c r="C262" s="156"/>
    </row>
    <row r="263" spans="3:3">
      <c r="C263" s="158" t="s">
        <v>175</v>
      </c>
    </row>
    <row r="264" spans="3:3">
      <c r="C264" s="156"/>
    </row>
    <row r="265" spans="3:3" ht="15">
      <c r="C265" s="159" t="s">
        <v>176</v>
      </c>
    </row>
    <row r="266" spans="3:3">
      <c r="C266" s="160"/>
    </row>
    <row r="267" spans="3:3" ht="72.75">
      <c r="C267" s="161" t="s">
        <v>177</v>
      </c>
    </row>
    <row r="268" spans="3:3">
      <c r="C268" s="162"/>
    </row>
    <row r="269" spans="3:3" ht="171.75">
      <c r="C269" s="162" t="s">
        <v>178</v>
      </c>
    </row>
    <row r="270" spans="3:3">
      <c r="C270" s="162"/>
    </row>
    <row r="271" spans="3:3">
      <c r="C271" s="163" t="s">
        <v>179</v>
      </c>
    </row>
    <row r="272" spans="3:3">
      <c r="C272" s="163"/>
    </row>
    <row r="273" spans="3:3" ht="28.5">
      <c r="C273" s="163" t="s">
        <v>180</v>
      </c>
    </row>
    <row r="274" spans="3:3">
      <c r="C274" s="163"/>
    </row>
    <row r="275" spans="3:3">
      <c r="C275" s="163" t="s">
        <v>181</v>
      </c>
    </row>
    <row r="276" spans="3:3">
      <c r="C276" s="163"/>
    </row>
    <row r="277" spans="3:3">
      <c r="C277" s="163" t="s">
        <v>182</v>
      </c>
    </row>
    <row r="278" spans="3:3">
      <c r="C278" s="163" t="s">
        <v>183</v>
      </c>
    </row>
    <row r="279" spans="3:3" ht="42.75">
      <c r="C279" s="163" t="s">
        <v>184</v>
      </c>
    </row>
    <row r="280" spans="3:3">
      <c r="C280" s="163" t="s">
        <v>185</v>
      </c>
    </row>
  </sheetData>
  <autoFilter ref="A2:S247" xr:uid="{ACDBA0BF-877A-4E69-81E7-777CA5F3F6B3}"/>
  <mergeCells count="46">
    <mergeCell ref="D1:D2"/>
    <mergeCell ref="E1:I1"/>
    <mergeCell ref="J1:N1"/>
    <mergeCell ref="O1:S1"/>
    <mergeCell ref="A3:A7"/>
    <mergeCell ref="B3:B44"/>
    <mergeCell ref="E7:I7"/>
    <mergeCell ref="J7:N7"/>
    <mergeCell ref="O7:S7"/>
    <mergeCell ref="A8:A44"/>
    <mergeCell ref="E44:I44"/>
    <mergeCell ref="J44:N44"/>
    <mergeCell ref="O44:S44"/>
    <mergeCell ref="A46:A50"/>
    <mergeCell ref="B46:B87"/>
    <mergeCell ref="E50:I50"/>
    <mergeCell ref="J50:N50"/>
    <mergeCell ref="O50:S50"/>
    <mergeCell ref="A51:A87"/>
    <mergeCell ref="E87:I87"/>
    <mergeCell ref="J87:N87"/>
    <mergeCell ref="O87:S87"/>
    <mergeCell ref="A89:A97"/>
    <mergeCell ref="B89:B166"/>
    <mergeCell ref="E97:I97"/>
    <mergeCell ref="J97:N97"/>
    <mergeCell ref="O97:S97"/>
    <mergeCell ref="A98:A166"/>
    <mergeCell ref="E166:I166"/>
    <mergeCell ref="J166:N166"/>
    <mergeCell ref="O166:S166"/>
    <mergeCell ref="A168:A176"/>
    <mergeCell ref="B168:B245"/>
    <mergeCell ref="E176:I176"/>
    <mergeCell ref="J176:N176"/>
    <mergeCell ref="O176:S176"/>
    <mergeCell ref="A177:A245"/>
    <mergeCell ref="E245:I245"/>
    <mergeCell ref="J245:N245"/>
    <mergeCell ref="O245:S245"/>
    <mergeCell ref="E246:I246"/>
    <mergeCell ref="J246:N246"/>
    <mergeCell ref="O246:S246"/>
    <mergeCell ref="E247:I247"/>
    <mergeCell ref="J247:N247"/>
    <mergeCell ref="O247:S247"/>
  </mergeCells>
  <pageMargins left="0.7" right="0.7" top="0.75" bottom="0.75" header="0.3" footer="0.3"/>
  <pageSetup orientation="portrait" r:id="rId1"/>
  <ignoredErrors>
    <ignoredError sqref="E95 J9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AC97-AED9-457A-B468-4F261DB91A49}">
  <dimension ref="A1:U280"/>
  <sheetViews>
    <sheetView zoomScale="74" zoomScaleNormal="25" workbookViewId="0">
      <pane xSplit="1" ySplit="1" topLeftCell="G211" activePane="bottomRight" state="frozen"/>
      <selection pane="topRight" activeCell="D1" sqref="D1"/>
      <selection pane="bottomLeft" activeCell="A2" sqref="A2"/>
      <selection pane="bottomRight" activeCell="F253" sqref="F253"/>
    </sheetView>
  </sheetViews>
  <sheetFormatPr defaultColWidth="9.140625" defaultRowHeight="14.25"/>
  <cols>
    <col min="1" max="2" width="9.140625" style="1"/>
    <col min="3" max="3" width="88" style="22" customWidth="1"/>
    <col min="4" max="4" width="12.42578125" style="11" customWidth="1"/>
    <col min="5" max="5" width="13.42578125" style="4" customWidth="1"/>
    <col min="6" max="6" width="13.7109375" style="84" customWidth="1"/>
    <col min="7" max="7" width="14.85546875" style="5" customWidth="1"/>
    <col min="8" max="8" width="19.140625" style="5" customWidth="1"/>
    <col min="9" max="9" width="22.5703125" style="5" customWidth="1"/>
    <col min="10" max="10" width="13.42578125" style="4" customWidth="1"/>
    <col min="11" max="11" width="13.7109375" style="84" customWidth="1"/>
    <col min="12" max="12" width="14.85546875" style="5" customWidth="1"/>
    <col min="13" max="13" width="19.140625" style="5" customWidth="1"/>
    <col min="14" max="14" width="22.5703125" style="5" customWidth="1"/>
    <col min="15" max="15" width="13.42578125" style="4" customWidth="1"/>
    <col min="16" max="16" width="13.7109375" style="84" customWidth="1"/>
    <col min="17" max="17" width="14.85546875" style="5" customWidth="1"/>
    <col min="18" max="18" width="19.140625" style="5" customWidth="1"/>
    <col min="19" max="19" width="22.5703125" style="5" customWidth="1"/>
    <col min="20" max="21" width="9.140625" style="5"/>
    <col min="22" max="16384" width="9.140625" style="1"/>
  </cols>
  <sheetData>
    <row r="1" spans="1:21" ht="36.75" customHeight="1">
      <c r="A1" s="12" t="s">
        <v>153</v>
      </c>
      <c r="B1" s="55"/>
      <c r="C1" s="23"/>
      <c r="D1" s="216" t="s">
        <v>2</v>
      </c>
      <c r="E1" s="211" t="s">
        <v>127</v>
      </c>
      <c r="F1" s="211"/>
      <c r="G1" s="211"/>
      <c r="H1" s="211"/>
      <c r="I1" s="211"/>
      <c r="J1" s="203" t="s">
        <v>132</v>
      </c>
      <c r="K1" s="203"/>
      <c r="L1" s="203"/>
      <c r="M1" s="203"/>
      <c r="N1" s="203"/>
      <c r="O1" s="196" t="s">
        <v>131</v>
      </c>
      <c r="P1" s="196"/>
      <c r="Q1" s="196"/>
      <c r="R1" s="196"/>
      <c r="S1" s="196"/>
    </row>
    <row r="2" spans="1:21" s="7" customFormat="1" ht="30">
      <c r="A2" s="2" t="s">
        <v>1</v>
      </c>
      <c r="B2" s="2" t="s">
        <v>128</v>
      </c>
      <c r="C2" s="10" t="s">
        <v>53</v>
      </c>
      <c r="D2" s="217"/>
      <c r="E2" s="51" t="s">
        <v>33</v>
      </c>
      <c r="F2" s="52" t="s">
        <v>44</v>
      </c>
      <c r="G2" s="78" t="s">
        <v>45</v>
      </c>
      <c r="H2" s="78" t="s">
        <v>46</v>
      </c>
      <c r="I2" s="78" t="s">
        <v>47</v>
      </c>
      <c r="J2" s="67" t="s">
        <v>33</v>
      </c>
      <c r="K2" s="68" t="s">
        <v>44</v>
      </c>
      <c r="L2" s="77" t="s">
        <v>45</v>
      </c>
      <c r="M2" s="77" t="s">
        <v>46</v>
      </c>
      <c r="N2" s="77" t="s">
        <v>47</v>
      </c>
      <c r="O2" s="70" t="s">
        <v>33</v>
      </c>
      <c r="P2" s="71" t="s">
        <v>44</v>
      </c>
      <c r="Q2" s="79" t="s">
        <v>45</v>
      </c>
      <c r="R2" s="79" t="s">
        <v>46</v>
      </c>
      <c r="S2" s="79" t="s">
        <v>47</v>
      </c>
      <c r="T2" s="5"/>
      <c r="U2" s="5"/>
    </row>
    <row r="3" spans="1:21" s="7" customFormat="1" ht="15">
      <c r="A3" s="215">
        <v>1</v>
      </c>
      <c r="B3" s="219" t="s">
        <v>154</v>
      </c>
      <c r="C3" s="35" t="s">
        <v>3</v>
      </c>
      <c r="D3" s="9" t="s">
        <v>4</v>
      </c>
      <c r="E3" s="117">
        <v>12</v>
      </c>
      <c r="F3" s="105"/>
      <c r="G3" s="97">
        <v>0.18</v>
      </c>
      <c r="H3" s="105">
        <f>F3*(100%+G3)</f>
        <v>0</v>
      </c>
      <c r="I3" s="105">
        <f>E3*H3</f>
        <v>0</v>
      </c>
      <c r="J3" s="117">
        <v>12</v>
      </c>
      <c r="K3" s="105"/>
      <c r="L3" s="97">
        <v>0.18</v>
      </c>
      <c r="M3" s="105">
        <f>K3*(100%+L3)</f>
        <v>0</v>
      </c>
      <c r="N3" s="105">
        <f>J3*M3</f>
        <v>0</v>
      </c>
      <c r="O3" s="117">
        <v>12</v>
      </c>
      <c r="P3" s="105"/>
      <c r="Q3" s="97">
        <v>0.18</v>
      </c>
      <c r="R3" s="105">
        <f>P3*(100%+Q3)</f>
        <v>0</v>
      </c>
      <c r="S3" s="105">
        <f>O3*R3</f>
        <v>0</v>
      </c>
      <c r="T3" s="5"/>
      <c r="U3" s="5"/>
    </row>
    <row r="4" spans="1:21" s="7" customFormat="1" ht="15">
      <c r="A4" s="215"/>
      <c r="B4" s="218"/>
      <c r="C4" s="35" t="s">
        <v>5</v>
      </c>
      <c r="D4" s="9" t="s">
        <v>4</v>
      </c>
      <c r="E4" s="117">
        <v>12</v>
      </c>
      <c r="F4" s="105"/>
      <c r="G4" s="97">
        <v>0.18</v>
      </c>
      <c r="H4" s="105">
        <f t="shared" ref="H4:H6" si="0">F4*(100%+G4)</f>
        <v>0</v>
      </c>
      <c r="I4" s="105">
        <f t="shared" ref="I4:I6" si="1">E4*H4</f>
        <v>0</v>
      </c>
      <c r="J4" s="117">
        <v>12</v>
      </c>
      <c r="K4" s="105"/>
      <c r="L4" s="97">
        <v>0.18</v>
      </c>
      <c r="M4" s="105">
        <f t="shared" ref="M4:M6" si="2">K4*(100%+L4)</f>
        <v>0</v>
      </c>
      <c r="N4" s="105">
        <f t="shared" ref="N4:N6" si="3">J4*M4</f>
        <v>0</v>
      </c>
      <c r="O4" s="117">
        <v>12</v>
      </c>
      <c r="P4" s="105"/>
      <c r="Q4" s="97">
        <v>0.18</v>
      </c>
      <c r="R4" s="105">
        <f t="shared" ref="R4:R6" si="4">P4*(100%+Q4)</f>
        <v>0</v>
      </c>
      <c r="S4" s="105">
        <f t="shared" ref="S4:S6" si="5">O4*R4</f>
        <v>0</v>
      </c>
      <c r="T4" s="5"/>
      <c r="U4" s="5"/>
    </row>
    <row r="5" spans="1:21" s="7" customFormat="1" ht="15">
      <c r="A5" s="215"/>
      <c r="B5" s="218"/>
      <c r="C5" s="35" t="s">
        <v>70</v>
      </c>
      <c r="D5" s="13" t="s">
        <v>4</v>
      </c>
      <c r="E5" s="117">
        <v>36</v>
      </c>
      <c r="F5" s="105"/>
      <c r="G5" s="97">
        <v>0.05</v>
      </c>
      <c r="H5" s="105">
        <f t="shared" si="0"/>
        <v>0</v>
      </c>
      <c r="I5" s="105">
        <f t="shared" si="1"/>
        <v>0</v>
      </c>
      <c r="J5" s="117">
        <v>36</v>
      </c>
      <c r="K5" s="105"/>
      <c r="L5" s="97">
        <v>0.05</v>
      </c>
      <c r="M5" s="105">
        <f t="shared" si="2"/>
        <v>0</v>
      </c>
      <c r="N5" s="105">
        <f t="shared" si="3"/>
        <v>0</v>
      </c>
      <c r="O5" s="117">
        <v>24</v>
      </c>
      <c r="P5" s="105"/>
      <c r="Q5" s="97">
        <v>0.05</v>
      </c>
      <c r="R5" s="105">
        <f t="shared" si="4"/>
        <v>0</v>
      </c>
      <c r="S5" s="105">
        <f t="shared" si="5"/>
        <v>0</v>
      </c>
      <c r="T5" s="5"/>
      <c r="U5" s="5"/>
    </row>
    <row r="6" spans="1:21" s="7" customFormat="1" ht="15">
      <c r="A6" s="215"/>
      <c r="B6" s="218"/>
      <c r="C6" s="35" t="s">
        <v>238</v>
      </c>
      <c r="D6" s="15" t="s">
        <v>4</v>
      </c>
      <c r="E6" s="72">
        <v>1</v>
      </c>
      <c r="F6" s="105"/>
      <c r="G6" s="97">
        <v>0.05</v>
      </c>
      <c r="H6" s="105">
        <f t="shared" si="0"/>
        <v>0</v>
      </c>
      <c r="I6" s="105">
        <f t="shared" si="1"/>
        <v>0</v>
      </c>
      <c r="J6" s="72">
        <v>1</v>
      </c>
      <c r="K6" s="105"/>
      <c r="L6" s="97">
        <v>0.05</v>
      </c>
      <c r="M6" s="105">
        <f t="shared" si="2"/>
        <v>0</v>
      </c>
      <c r="N6" s="105">
        <f t="shared" si="3"/>
        <v>0</v>
      </c>
      <c r="O6" s="117">
        <v>12</v>
      </c>
      <c r="P6" s="105"/>
      <c r="Q6" s="97">
        <v>0.05</v>
      </c>
      <c r="R6" s="105">
        <f t="shared" si="4"/>
        <v>0</v>
      </c>
      <c r="S6" s="105">
        <f t="shared" si="5"/>
        <v>0</v>
      </c>
      <c r="T6" s="5"/>
      <c r="U6" s="5"/>
    </row>
    <row r="7" spans="1:21" s="7" customFormat="1" ht="15">
      <c r="A7" s="215"/>
      <c r="B7" s="218"/>
      <c r="C7" s="34" t="s">
        <v>63</v>
      </c>
      <c r="D7" s="57"/>
      <c r="E7" s="197">
        <f>SUM(I3:I6)</f>
        <v>0</v>
      </c>
      <c r="F7" s="198"/>
      <c r="G7" s="198"/>
      <c r="H7" s="198"/>
      <c r="I7" s="199"/>
      <c r="J7" s="197">
        <f>SUM(N3:N6)</f>
        <v>0</v>
      </c>
      <c r="K7" s="198"/>
      <c r="L7" s="198"/>
      <c r="M7" s="198"/>
      <c r="N7" s="199"/>
      <c r="O7" s="197">
        <f>SUM(S3:S6)</f>
        <v>0</v>
      </c>
      <c r="P7" s="198"/>
      <c r="Q7" s="198"/>
      <c r="R7" s="198"/>
      <c r="S7" s="199"/>
      <c r="T7" s="5"/>
      <c r="U7" s="5"/>
    </row>
    <row r="8" spans="1:21" ht="32.25" customHeight="1">
      <c r="A8" s="218">
        <v>2</v>
      </c>
      <c r="B8" s="218"/>
      <c r="C8" s="46" t="s">
        <v>6</v>
      </c>
      <c r="D8" s="3"/>
      <c r="E8" s="3"/>
      <c r="F8" s="92"/>
      <c r="G8" s="110"/>
      <c r="H8" s="89"/>
      <c r="I8" s="89"/>
      <c r="J8" s="3"/>
      <c r="K8" s="92"/>
      <c r="L8" s="110"/>
      <c r="M8" s="89"/>
      <c r="N8" s="89"/>
      <c r="O8" s="3"/>
      <c r="P8" s="92"/>
      <c r="Q8" s="110"/>
      <c r="R8" s="89"/>
      <c r="S8" s="89"/>
    </row>
    <row r="9" spans="1:21" ht="32.25" customHeight="1">
      <c r="A9" s="218"/>
      <c r="B9" s="218"/>
      <c r="C9" s="46" t="s">
        <v>7</v>
      </c>
      <c r="D9" s="3" t="s">
        <v>8</v>
      </c>
      <c r="E9" s="3">
        <v>8</v>
      </c>
      <c r="F9" s="92"/>
      <c r="G9" s="97">
        <v>0.18</v>
      </c>
      <c r="H9" s="88">
        <f t="shared" ref="H9:H11" si="6">F9*(100%+G9)</f>
        <v>0</v>
      </c>
      <c r="I9" s="88">
        <f t="shared" ref="I9:I11" si="7">E9*H9</f>
        <v>0</v>
      </c>
      <c r="J9" s="3">
        <v>8</v>
      </c>
      <c r="K9" s="92"/>
      <c r="L9" s="97">
        <v>0.18</v>
      </c>
      <c r="M9" s="88">
        <f t="shared" ref="M9:M11" si="8">K9*(100%+L9)</f>
        <v>0</v>
      </c>
      <c r="N9" s="88">
        <f t="shared" ref="N9:N11" si="9">J9*M9</f>
        <v>0</v>
      </c>
      <c r="O9" s="3">
        <v>8</v>
      </c>
      <c r="P9" s="92"/>
      <c r="Q9" s="97">
        <v>0.18</v>
      </c>
      <c r="R9" s="88">
        <f t="shared" ref="R9:R11" si="10">P9*(100%+Q9)</f>
        <v>0</v>
      </c>
      <c r="S9" s="88">
        <f t="shared" ref="S9:S11" si="11">O9*R9</f>
        <v>0</v>
      </c>
    </row>
    <row r="10" spans="1:21" ht="32.25" customHeight="1">
      <c r="A10" s="218"/>
      <c r="B10" s="218"/>
      <c r="C10" s="46" t="s">
        <v>9</v>
      </c>
      <c r="D10" s="3" t="s">
        <v>8</v>
      </c>
      <c r="E10" s="3">
        <v>7</v>
      </c>
      <c r="F10" s="92"/>
      <c r="G10" s="97">
        <v>0.18</v>
      </c>
      <c r="H10" s="88">
        <f t="shared" si="6"/>
        <v>0</v>
      </c>
      <c r="I10" s="88">
        <f t="shared" si="7"/>
        <v>0</v>
      </c>
      <c r="J10" s="3">
        <v>7</v>
      </c>
      <c r="K10" s="92"/>
      <c r="L10" s="97">
        <v>0.18</v>
      </c>
      <c r="M10" s="88">
        <f t="shared" si="8"/>
        <v>0</v>
      </c>
      <c r="N10" s="88">
        <f t="shared" si="9"/>
        <v>0</v>
      </c>
      <c r="O10" s="3">
        <v>7</v>
      </c>
      <c r="P10" s="92"/>
      <c r="Q10" s="97">
        <v>0.18</v>
      </c>
      <c r="R10" s="88">
        <f t="shared" si="10"/>
        <v>0</v>
      </c>
      <c r="S10" s="88">
        <f t="shared" si="11"/>
        <v>0</v>
      </c>
    </row>
    <row r="11" spans="1:21" ht="32.25" customHeight="1">
      <c r="A11" s="218"/>
      <c r="B11" s="218"/>
      <c r="C11" s="46" t="s">
        <v>35</v>
      </c>
      <c r="D11" s="3" t="s">
        <v>8</v>
      </c>
      <c r="E11" s="3">
        <v>15</v>
      </c>
      <c r="F11" s="92"/>
      <c r="G11" s="97">
        <v>0.18</v>
      </c>
      <c r="H11" s="88">
        <f t="shared" si="6"/>
        <v>0</v>
      </c>
      <c r="I11" s="88">
        <f t="shared" si="7"/>
        <v>0</v>
      </c>
      <c r="J11" s="3">
        <v>15</v>
      </c>
      <c r="K11" s="92"/>
      <c r="L11" s="97">
        <v>0.18</v>
      </c>
      <c r="M11" s="88">
        <f t="shared" si="8"/>
        <v>0</v>
      </c>
      <c r="N11" s="88">
        <f t="shared" si="9"/>
        <v>0</v>
      </c>
      <c r="O11" s="3">
        <v>15</v>
      </c>
      <c r="P11" s="92"/>
      <c r="Q11" s="97">
        <v>0.18</v>
      </c>
      <c r="R11" s="88">
        <f t="shared" si="10"/>
        <v>0</v>
      </c>
      <c r="S11" s="88">
        <f t="shared" si="11"/>
        <v>0</v>
      </c>
    </row>
    <row r="12" spans="1:21" ht="32.25" customHeight="1">
      <c r="A12" s="218"/>
      <c r="B12" s="218"/>
      <c r="C12" s="47" t="s">
        <v>10</v>
      </c>
      <c r="D12" s="3"/>
      <c r="E12" s="3"/>
      <c r="F12" s="92"/>
      <c r="G12" s="110"/>
      <c r="H12" s="89"/>
      <c r="I12" s="89"/>
      <c r="J12" s="3"/>
      <c r="K12" s="92"/>
      <c r="L12" s="110"/>
      <c r="M12" s="89"/>
      <c r="N12" s="89"/>
      <c r="O12" s="3"/>
      <c r="P12" s="92"/>
      <c r="Q12" s="110"/>
      <c r="R12" s="89"/>
      <c r="S12" s="89"/>
    </row>
    <row r="13" spans="1:21" ht="135" customHeight="1">
      <c r="A13" s="218"/>
      <c r="B13" s="218"/>
      <c r="C13" s="48" t="s">
        <v>116</v>
      </c>
      <c r="D13" s="3" t="s">
        <v>11</v>
      </c>
      <c r="E13" s="3">
        <v>30</v>
      </c>
      <c r="F13" s="92"/>
      <c r="G13" s="97">
        <v>0.18</v>
      </c>
      <c r="H13" s="88">
        <f>F13*(100%+G13)</f>
        <v>0</v>
      </c>
      <c r="I13" s="88">
        <f>E13*H13</f>
        <v>0</v>
      </c>
      <c r="J13" s="3">
        <v>30</v>
      </c>
      <c r="K13" s="92"/>
      <c r="L13" s="97">
        <v>0.18</v>
      </c>
      <c r="M13" s="88">
        <f>K13*(100%+L13)</f>
        <v>0</v>
      </c>
      <c r="N13" s="88">
        <f>J13*M13</f>
        <v>0</v>
      </c>
      <c r="O13" s="3">
        <v>30</v>
      </c>
      <c r="P13" s="92"/>
      <c r="Q13" s="97">
        <v>0.18</v>
      </c>
      <c r="R13" s="88">
        <f>P13*(100%+Q13)</f>
        <v>0</v>
      </c>
      <c r="S13" s="88">
        <f>O13*R13</f>
        <v>0</v>
      </c>
    </row>
    <row r="14" spans="1:21" ht="141.75" customHeight="1">
      <c r="A14" s="218"/>
      <c r="B14" s="218"/>
      <c r="C14" s="48" t="s">
        <v>119</v>
      </c>
      <c r="D14" s="3" t="s">
        <v>12</v>
      </c>
      <c r="E14" s="3">
        <v>300</v>
      </c>
      <c r="F14" s="92"/>
      <c r="G14" s="97">
        <v>0.18</v>
      </c>
      <c r="H14" s="88">
        <f>F14*(100%+G14)</f>
        <v>0</v>
      </c>
      <c r="I14" s="88">
        <f>E14*H14</f>
        <v>0</v>
      </c>
      <c r="J14" s="3">
        <v>300</v>
      </c>
      <c r="K14" s="92"/>
      <c r="L14" s="97">
        <v>0.18</v>
      </c>
      <c r="M14" s="88">
        <f>K14*(100%+L14)</f>
        <v>0</v>
      </c>
      <c r="N14" s="88">
        <f>J14*M14</f>
        <v>0</v>
      </c>
      <c r="O14" s="3">
        <v>300</v>
      </c>
      <c r="P14" s="92"/>
      <c r="Q14" s="97">
        <v>0.18</v>
      </c>
      <c r="R14" s="88">
        <f>P14*(100%+Q14)</f>
        <v>0</v>
      </c>
      <c r="S14" s="88">
        <f>O14*R14</f>
        <v>0</v>
      </c>
    </row>
    <row r="15" spans="1:21" ht="53.25" customHeight="1">
      <c r="A15" s="218"/>
      <c r="B15" s="218"/>
      <c r="C15" s="48" t="s">
        <v>118</v>
      </c>
      <c r="D15" s="3" t="s">
        <v>11</v>
      </c>
      <c r="E15" s="3">
        <v>50</v>
      </c>
      <c r="F15" s="92"/>
      <c r="G15" s="97">
        <v>0.18</v>
      </c>
      <c r="H15" s="88">
        <f t="shared" ref="H15:H17" si="12">F15*(100%+G15)</f>
        <v>0</v>
      </c>
      <c r="I15" s="88">
        <f t="shared" ref="I15:I17" si="13">E15*H15</f>
        <v>0</v>
      </c>
      <c r="J15" s="3">
        <v>50</v>
      </c>
      <c r="K15" s="92"/>
      <c r="L15" s="97">
        <v>0.18</v>
      </c>
      <c r="M15" s="88">
        <f t="shared" ref="M15:M17" si="14">K15*(100%+L15)</f>
        <v>0</v>
      </c>
      <c r="N15" s="88">
        <f t="shared" ref="N15:N17" si="15">J15*M15</f>
        <v>0</v>
      </c>
      <c r="O15" s="3">
        <v>50</v>
      </c>
      <c r="P15" s="92"/>
      <c r="Q15" s="97">
        <v>0.18</v>
      </c>
      <c r="R15" s="88">
        <f t="shared" ref="R15:R17" si="16">P15*(100%+Q15)</f>
        <v>0</v>
      </c>
      <c r="S15" s="88">
        <f t="shared" ref="S15:S17" si="17">O15*R15</f>
        <v>0</v>
      </c>
    </row>
    <row r="16" spans="1:21" ht="32.25" customHeight="1">
      <c r="A16" s="218"/>
      <c r="B16" s="218"/>
      <c r="C16" s="48" t="s">
        <v>117</v>
      </c>
      <c r="D16" s="3" t="s">
        <v>13</v>
      </c>
      <c r="E16" s="3">
        <v>400</v>
      </c>
      <c r="F16" s="92"/>
      <c r="G16" s="97">
        <v>0.18</v>
      </c>
      <c r="H16" s="88">
        <f t="shared" si="12"/>
        <v>0</v>
      </c>
      <c r="I16" s="88">
        <f t="shared" si="13"/>
        <v>0</v>
      </c>
      <c r="J16" s="3">
        <v>400</v>
      </c>
      <c r="K16" s="92"/>
      <c r="L16" s="97">
        <v>0.18</v>
      </c>
      <c r="M16" s="88">
        <f t="shared" si="14"/>
        <v>0</v>
      </c>
      <c r="N16" s="88">
        <f t="shared" si="15"/>
        <v>0</v>
      </c>
      <c r="O16" s="3">
        <v>400</v>
      </c>
      <c r="P16" s="92"/>
      <c r="Q16" s="97">
        <v>0.18</v>
      </c>
      <c r="R16" s="88">
        <f t="shared" si="16"/>
        <v>0</v>
      </c>
      <c r="S16" s="88">
        <f t="shared" si="17"/>
        <v>0</v>
      </c>
    </row>
    <row r="17" spans="1:19" ht="34.700000000000003" customHeight="1">
      <c r="A17" s="218"/>
      <c r="B17" s="218"/>
      <c r="C17" s="46" t="s">
        <v>34</v>
      </c>
      <c r="D17" s="3" t="s">
        <v>8</v>
      </c>
      <c r="E17" s="3">
        <v>30</v>
      </c>
      <c r="F17" s="92"/>
      <c r="G17" s="97">
        <v>0.18</v>
      </c>
      <c r="H17" s="88">
        <f t="shared" si="12"/>
        <v>0</v>
      </c>
      <c r="I17" s="88">
        <f t="shared" si="13"/>
        <v>0</v>
      </c>
      <c r="J17" s="3">
        <v>30</v>
      </c>
      <c r="K17" s="92"/>
      <c r="L17" s="97">
        <v>0.18</v>
      </c>
      <c r="M17" s="88">
        <f t="shared" si="14"/>
        <v>0</v>
      </c>
      <c r="N17" s="88">
        <f t="shared" si="15"/>
        <v>0</v>
      </c>
      <c r="O17" s="3">
        <v>30</v>
      </c>
      <c r="P17" s="92"/>
      <c r="Q17" s="97">
        <v>0.18</v>
      </c>
      <c r="R17" s="88">
        <f t="shared" si="16"/>
        <v>0</v>
      </c>
      <c r="S17" s="88">
        <f t="shared" si="17"/>
        <v>0</v>
      </c>
    </row>
    <row r="18" spans="1:19" ht="128.25" customHeight="1">
      <c r="A18" s="218"/>
      <c r="B18" s="218"/>
      <c r="C18" s="48" t="s">
        <v>120</v>
      </c>
      <c r="D18" s="3" t="s">
        <v>12</v>
      </c>
      <c r="E18" s="3">
        <v>40</v>
      </c>
      <c r="F18" s="92"/>
      <c r="G18" s="97">
        <v>0.18</v>
      </c>
      <c r="H18" s="88">
        <f>F18*(100%+G18)</f>
        <v>0</v>
      </c>
      <c r="I18" s="88">
        <f>E18*H18</f>
        <v>0</v>
      </c>
      <c r="J18" s="3">
        <v>40</v>
      </c>
      <c r="K18" s="92"/>
      <c r="L18" s="97">
        <v>0.18</v>
      </c>
      <c r="M18" s="88">
        <f>K18*(100%+L18)</f>
        <v>0</v>
      </c>
      <c r="N18" s="88">
        <f>J18*M18</f>
        <v>0</v>
      </c>
      <c r="O18" s="3">
        <v>40</v>
      </c>
      <c r="P18" s="92"/>
      <c r="Q18" s="97">
        <v>0.18</v>
      </c>
      <c r="R18" s="88">
        <f>P18*(100%+Q18)</f>
        <v>0</v>
      </c>
      <c r="S18" s="88">
        <f>O18*R18</f>
        <v>0</v>
      </c>
    </row>
    <row r="19" spans="1:19" ht="32.25" customHeight="1">
      <c r="A19" s="218"/>
      <c r="B19" s="218"/>
      <c r="C19" s="46" t="s">
        <v>121</v>
      </c>
      <c r="D19" s="49" t="s">
        <v>14</v>
      </c>
      <c r="E19" s="3">
        <v>8</v>
      </c>
      <c r="F19" s="92"/>
      <c r="G19" s="97">
        <v>0.18</v>
      </c>
      <c r="H19" s="88">
        <f>F19*(100%+G19)</f>
        <v>0</v>
      </c>
      <c r="I19" s="88">
        <f>E19*H19</f>
        <v>0</v>
      </c>
      <c r="J19" s="3">
        <v>8</v>
      </c>
      <c r="K19" s="92"/>
      <c r="L19" s="97">
        <v>0.18</v>
      </c>
      <c r="M19" s="88">
        <f>K19*(100%+L19)</f>
        <v>0</v>
      </c>
      <c r="N19" s="88">
        <f>J19*M19</f>
        <v>0</v>
      </c>
      <c r="O19" s="3">
        <v>8</v>
      </c>
      <c r="P19" s="92"/>
      <c r="Q19" s="97">
        <v>0.18</v>
      </c>
      <c r="R19" s="88">
        <f>P19*(100%+Q19)</f>
        <v>0</v>
      </c>
      <c r="S19" s="88">
        <f>O19*R19</f>
        <v>0</v>
      </c>
    </row>
    <row r="20" spans="1:19" ht="32.25" customHeight="1">
      <c r="A20" s="218"/>
      <c r="B20" s="218"/>
      <c r="C20" s="46" t="s">
        <v>122</v>
      </c>
      <c r="D20" s="49" t="s">
        <v>14</v>
      </c>
      <c r="E20" s="3">
        <v>8</v>
      </c>
      <c r="F20" s="92"/>
      <c r="G20" s="97">
        <v>0.18</v>
      </c>
      <c r="H20" s="88">
        <f>F20*(100%+G20)</f>
        <v>0</v>
      </c>
      <c r="I20" s="88">
        <f>E20*H20</f>
        <v>0</v>
      </c>
      <c r="J20" s="3">
        <v>8</v>
      </c>
      <c r="K20" s="92"/>
      <c r="L20" s="97">
        <v>0.18</v>
      </c>
      <c r="M20" s="88">
        <f>K20*(100%+L20)</f>
        <v>0</v>
      </c>
      <c r="N20" s="88">
        <f>J20*M20</f>
        <v>0</v>
      </c>
      <c r="O20" s="3">
        <v>8</v>
      </c>
      <c r="P20" s="92"/>
      <c r="Q20" s="97">
        <v>0.18</v>
      </c>
      <c r="R20" s="88">
        <f>P20*(100%+Q20)</f>
        <v>0</v>
      </c>
      <c r="S20" s="88">
        <f>O20*R20</f>
        <v>0</v>
      </c>
    </row>
    <row r="21" spans="1:19" ht="32.25" customHeight="1">
      <c r="A21" s="218"/>
      <c r="B21" s="218"/>
      <c r="C21" s="48" t="s">
        <v>15</v>
      </c>
      <c r="D21" s="3" t="s">
        <v>14</v>
      </c>
      <c r="E21" s="3">
        <v>10</v>
      </c>
      <c r="F21" s="92"/>
      <c r="G21" s="97">
        <v>0.18</v>
      </c>
      <c r="H21" s="88">
        <f t="shared" ref="H21:H35" si="18">F21*(100%+G21)</f>
        <v>0</v>
      </c>
      <c r="I21" s="88">
        <f t="shared" ref="I21:I36" si="19">E21*H21</f>
        <v>0</v>
      </c>
      <c r="J21" s="3">
        <v>10</v>
      </c>
      <c r="K21" s="92"/>
      <c r="L21" s="97">
        <v>0.18</v>
      </c>
      <c r="M21" s="88">
        <f t="shared" ref="M21:M36" si="20">K21*(100%+L21)</f>
        <v>0</v>
      </c>
      <c r="N21" s="88">
        <f t="shared" ref="N21:N36" si="21">J21*M21</f>
        <v>0</v>
      </c>
      <c r="O21" s="3">
        <v>10</v>
      </c>
      <c r="P21" s="92"/>
      <c r="Q21" s="97">
        <v>0.18</v>
      </c>
      <c r="R21" s="88">
        <f t="shared" ref="R21:R36" si="22">P21*(100%+Q21)</f>
        <v>0</v>
      </c>
      <c r="S21" s="88">
        <f t="shared" ref="S21:S36" si="23">O21*R21</f>
        <v>0</v>
      </c>
    </row>
    <row r="22" spans="1:19" ht="32.25" customHeight="1">
      <c r="A22" s="218"/>
      <c r="B22" s="218"/>
      <c r="C22" s="48" t="s">
        <v>16</v>
      </c>
      <c r="D22" s="3" t="s">
        <v>14</v>
      </c>
      <c r="E22" s="3">
        <v>10</v>
      </c>
      <c r="F22" s="92"/>
      <c r="G22" s="97">
        <v>0.18</v>
      </c>
      <c r="H22" s="88">
        <f t="shared" si="18"/>
        <v>0</v>
      </c>
      <c r="I22" s="88">
        <f t="shared" si="19"/>
        <v>0</v>
      </c>
      <c r="J22" s="3">
        <v>10</v>
      </c>
      <c r="K22" s="92"/>
      <c r="L22" s="97">
        <v>0.18</v>
      </c>
      <c r="M22" s="88">
        <f t="shared" si="20"/>
        <v>0</v>
      </c>
      <c r="N22" s="88">
        <f t="shared" si="21"/>
        <v>0</v>
      </c>
      <c r="O22" s="3">
        <v>10</v>
      </c>
      <c r="P22" s="92"/>
      <c r="Q22" s="97">
        <v>0.18</v>
      </c>
      <c r="R22" s="88">
        <f t="shared" si="22"/>
        <v>0</v>
      </c>
      <c r="S22" s="88">
        <f t="shared" si="23"/>
        <v>0</v>
      </c>
    </row>
    <row r="23" spans="1:19" ht="32.25" customHeight="1">
      <c r="A23" s="218"/>
      <c r="B23" s="218"/>
      <c r="C23" s="48" t="s">
        <v>17</v>
      </c>
      <c r="D23" s="3" t="s">
        <v>14</v>
      </c>
      <c r="E23" s="3">
        <v>8</v>
      </c>
      <c r="F23" s="92"/>
      <c r="G23" s="97">
        <v>0.18</v>
      </c>
      <c r="H23" s="88">
        <f t="shared" si="18"/>
        <v>0</v>
      </c>
      <c r="I23" s="88">
        <f t="shared" si="19"/>
        <v>0</v>
      </c>
      <c r="J23" s="3">
        <v>8</v>
      </c>
      <c r="K23" s="92"/>
      <c r="L23" s="97">
        <v>0.18</v>
      </c>
      <c r="M23" s="88">
        <f t="shared" si="20"/>
        <v>0</v>
      </c>
      <c r="N23" s="88">
        <f t="shared" si="21"/>
        <v>0</v>
      </c>
      <c r="O23" s="3">
        <v>8</v>
      </c>
      <c r="P23" s="92"/>
      <c r="Q23" s="97">
        <v>0.18</v>
      </c>
      <c r="R23" s="88">
        <f t="shared" si="22"/>
        <v>0</v>
      </c>
      <c r="S23" s="88">
        <f t="shared" si="23"/>
        <v>0</v>
      </c>
    </row>
    <row r="24" spans="1:19" ht="32.25" customHeight="1">
      <c r="A24" s="218"/>
      <c r="B24" s="218"/>
      <c r="C24" s="48" t="s">
        <v>123</v>
      </c>
      <c r="D24" s="3" t="s">
        <v>14</v>
      </c>
      <c r="E24" s="3">
        <v>2</v>
      </c>
      <c r="F24" s="92"/>
      <c r="G24" s="97">
        <v>0.18</v>
      </c>
      <c r="H24" s="88">
        <f t="shared" si="18"/>
        <v>0</v>
      </c>
      <c r="I24" s="88">
        <f t="shared" si="19"/>
        <v>0</v>
      </c>
      <c r="J24" s="3">
        <v>2</v>
      </c>
      <c r="K24" s="92"/>
      <c r="L24" s="97">
        <v>0.18</v>
      </c>
      <c r="M24" s="88">
        <f t="shared" si="20"/>
        <v>0</v>
      </c>
      <c r="N24" s="88">
        <f t="shared" si="21"/>
        <v>0</v>
      </c>
      <c r="O24" s="3">
        <v>2</v>
      </c>
      <c r="P24" s="92"/>
      <c r="Q24" s="97">
        <v>0.18</v>
      </c>
      <c r="R24" s="88">
        <f t="shared" si="22"/>
        <v>0</v>
      </c>
      <c r="S24" s="88">
        <f t="shared" si="23"/>
        <v>0</v>
      </c>
    </row>
    <row r="25" spans="1:19" ht="32.25" customHeight="1">
      <c r="A25" s="218"/>
      <c r="B25" s="218"/>
      <c r="C25" s="48" t="s">
        <v>19</v>
      </c>
      <c r="D25" s="3" t="s">
        <v>14</v>
      </c>
      <c r="E25" s="3">
        <v>2</v>
      </c>
      <c r="F25" s="92"/>
      <c r="G25" s="97">
        <v>0.18</v>
      </c>
      <c r="H25" s="88">
        <f t="shared" si="18"/>
        <v>0</v>
      </c>
      <c r="I25" s="88">
        <f t="shared" si="19"/>
        <v>0</v>
      </c>
      <c r="J25" s="3">
        <v>2</v>
      </c>
      <c r="K25" s="92"/>
      <c r="L25" s="97">
        <v>0.18</v>
      </c>
      <c r="M25" s="88">
        <f t="shared" si="20"/>
        <v>0</v>
      </c>
      <c r="N25" s="88">
        <f t="shared" si="21"/>
        <v>0</v>
      </c>
      <c r="O25" s="3">
        <v>2</v>
      </c>
      <c r="P25" s="92"/>
      <c r="Q25" s="97">
        <v>0.18</v>
      </c>
      <c r="R25" s="88">
        <f t="shared" si="22"/>
        <v>0</v>
      </c>
      <c r="S25" s="88">
        <f t="shared" si="23"/>
        <v>0</v>
      </c>
    </row>
    <row r="26" spans="1:19" ht="32.25" customHeight="1">
      <c r="A26" s="218"/>
      <c r="B26" s="218"/>
      <c r="C26" s="48" t="s">
        <v>36</v>
      </c>
      <c r="D26" s="3" t="s">
        <v>14</v>
      </c>
      <c r="E26" s="3">
        <v>2</v>
      </c>
      <c r="F26" s="92"/>
      <c r="G26" s="97">
        <v>0.18</v>
      </c>
      <c r="H26" s="88">
        <f t="shared" si="18"/>
        <v>0</v>
      </c>
      <c r="I26" s="88">
        <f t="shared" si="19"/>
        <v>0</v>
      </c>
      <c r="J26" s="3">
        <v>2</v>
      </c>
      <c r="K26" s="92"/>
      <c r="L26" s="97">
        <v>0.18</v>
      </c>
      <c r="M26" s="88">
        <f t="shared" si="20"/>
        <v>0</v>
      </c>
      <c r="N26" s="88">
        <f t="shared" si="21"/>
        <v>0</v>
      </c>
      <c r="O26" s="3">
        <v>2</v>
      </c>
      <c r="P26" s="92"/>
      <c r="Q26" s="97">
        <v>0.18</v>
      </c>
      <c r="R26" s="88">
        <f t="shared" si="22"/>
        <v>0</v>
      </c>
      <c r="S26" s="88">
        <f t="shared" si="23"/>
        <v>0</v>
      </c>
    </row>
    <row r="27" spans="1:19" ht="32.25" customHeight="1">
      <c r="A27" s="218"/>
      <c r="B27" s="218"/>
      <c r="C27" s="48" t="s">
        <v>20</v>
      </c>
      <c r="D27" s="3" t="s">
        <v>14</v>
      </c>
      <c r="E27" s="3">
        <v>2</v>
      </c>
      <c r="F27" s="92"/>
      <c r="G27" s="97">
        <v>0.18</v>
      </c>
      <c r="H27" s="88">
        <f t="shared" si="18"/>
        <v>0</v>
      </c>
      <c r="I27" s="88">
        <f t="shared" si="19"/>
        <v>0</v>
      </c>
      <c r="J27" s="3">
        <v>2</v>
      </c>
      <c r="K27" s="92"/>
      <c r="L27" s="97">
        <v>0.18</v>
      </c>
      <c r="M27" s="88">
        <f t="shared" si="20"/>
        <v>0</v>
      </c>
      <c r="N27" s="88">
        <f t="shared" si="21"/>
        <v>0</v>
      </c>
      <c r="O27" s="3">
        <v>2</v>
      </c>
      <c r="P27" s="92"/>
      <c r="Q27" s="97">
        <v>0.18</v>
      </c>
      <c r="R27" s="88">
        <f t="shared" si="22"/>
        <v>0</v>
      </c>
      <c r="S27" s="88">
        <f t="shared" si="23"/>
        <v>0</v>
      </c>
    </row>
    <row r="28" spans="1:19" ht="32.25" customHeight="1">
      <c r="A28" s="218"/>
      <c r="B28" s="218"/>
      <c r="C28" s="48" t="s">
        <v>21</v>
      </c>
      <c r="D28" s="3" t="s">
        <v>22</v>
      </c>
      <c r="E28" s="3">
        <v>40</v>
      </c>
      <c r="F28" s="92"/>
      <c r="G28" s="97">
        <v>0.18</v>
      </c>
      <c r="H28" s="88">
        <f t="shared" si="18"/>
        <v>0</v>
      </c>
      <c r="I28" s="88">
        <f t="shared" si="19"/>
        <v>0</v>
      </c>
      <c r="J28" s="3">
        <v>40</v>
      </c>
      <c r="K28" s="92"/>
      <c r="L28" s="97">
        <v>0.18</v>
      </c>
      <c r="M28" s="88">
        <f t="shared" si="20"/>
        <v>0</v>
      </c>
      <c r="N28" s="88">
        <f t="shared" si="21"/>
        <v>0</v>
      </c>
      <c r="O28" s="3">
        <v>40</v>
      </c>
      <c r="P28" s="92"/>
      <c r="Q28" s="97">
        <v>0.18</v>
      </c>
      <c r="R28" s="88">
        <f t="shared" si="22"/>
        <v>0</v>
      </c>
      <c r="S28" s="88">
        <f t="shared" si="23"/>
        <v>0</v>
      </c>
    </row>
    <row r="29" spans="1:19" ht="32.25" customHeight="1">
      <c r="A29" s="218"/>
      <c r="B29" s="218"/>
      <c r="C29" s="46" t="s">
        <v>48</v>
      </c>
      <c r="D29" s="3" t="s">
        <v>49</v>
      </c>
      <c r="E29" s="3">
        <v>1</v>
      </c>
      <c r="F29" s="92"/>
      <c r="G29" s="97">
        <v>0.18</v>
      </c>
      <c r="H29" s="88">
        <f t="shared" si="18"/>
        <v>0</v>
      </c>
      <c r="I29" s="88">
        <f t="shared" si="19"/>
        <v>0</v>
      </c>
      <c r="J29" s="3">
        <v>1</v>
      </c>
      <c r="K29" s="92"/>
      <c r="L29" s="97">
        <v>0.18</v>
      </c>
      <c r="M29" s="88">
        <f t="shared" si="20"/>
        <v>0</v>
      </c>
      <c r="N29" s="88">
        <f t="shared" si="21"/>
        <v>0</v>
      </c>
      <c r="O29" s="3">
        <v>1</v>
      </c>
      <c r="P29" s="92"/>
      <c r="Q29" s="97">
        <v>0.18</v>
      </c>
      <c r="R29" s="88">
        <f t="shared" si="22"/>
        <v>0</v>
      </c>
      <c r="S29" s="88">
        <f t="shared" si="23"/>
        <v>0</v>
      </c>
    </row>
    <row r="30" spans="1:19" ht="32.25" customHeight="1">
      <c r="A30" s="218"/>
      <c r="B30" s="218"/>
      <c r="C30" s="48" t="s">
        <v>124</v>
      </c>
      <c r="D30" s="3" t="s">
        <v>50</v>
      </c>
      <c r="E30" s="3">
        <v>20</v>
      </c>
      <c r="F30" s="92"/>
      <c r="G30" s="97">
        <v>0.18</v>
      </c>
      <c r="H30" s="88">
        <f t="shared" si="18"/>
        <v>0</v>
      </c>
      <c r="I30" s="88">
        <f t="shared" si="19"/>
        <v>0</v>
      </c>
      <c r="J30" s="3">
        <v>20</v>
      </c>
      <c r="K30" s="92"/>
      <c r="L30" s="97">
        <v>0.18</v>
      </c>
      <c r="M30" s="88">
        <f t="shared" si="20"/>
        <v>0</v>
      </c>
      <c r="N30" s="88">
        <f t="shared" si="21"/>
        <v>0</v>
      </c>
      <c r="O30" s="3">
        <v>20</v>
      </c>
      <c r="P30" s="92"/>
      <c r="Q30" s="97">
        <v>0.18</v>
      </c>
      <c r="R30" s="88">
        <f t="shared" si="22"/>
        <v>0</v>
      </c>
      <c r="S30" s="88">
        <f t="shared" si="23"/>
        <v>0</v>
      </c>
    </row>
    <row r="31" spans="1:19" ht="32.25" customHeight="1">
      <c r="A31" s="218"/>
      <c r="B31" s="218"/>
      <c r="C31" s="46" t="s">
        <v>52</v>
      </c>
      <c r="D31" s="3" t="s">
        <v>14</v>
      </c>
      <c r="E31" s="137">
        <v>1</v>
      </c>
      <c r="F31" s="92"/>
      <c r="G31" s="97">
        <v>0.18</v>
      </c>
      <c r="H31" s="88">
        <f t="shared" si="18"/>
        <v>0</v>
      </c>
      <c r="I31" s="88">
        <f t="shared" si="19"/>
        <v>0</v>
      </c>
      <c r="J31" s="137">
        <v>1</v>
      </c>
      <c r="K31" s="92"/>
      <c r="L31" s="97">
        <v>0.18</v>
      </c>
      <c r="M31" s="88">
        <f t="shared" si="20"/>
        <v>0</v>
      </c>
      <c r="N31" s="88">
        <f t="shared" si="21"/>
        <v>0</v>
      </c>
      <c r="O31" s="137">
        <v>1</v>
      </c>
      <c r="P31" s="92"/>
      <c r="Q31" s="97">
        <v>0.18</v>
      </c>
      <c r="R31" s="88">
        <f t="shared" si="22"/>
        <v>0</v>
      </c>
      <c r="S31" s="88">
        <f t="shared" si="23"/>
        <v>0</v>
      </c>
    </row>
    <row r="32" spans="1:19" ht="32.25" customHeight="1">
      <c r="A32" s="218"/>
      <c r="B32" s="218"/>
      <c r="C32" s="48" t="s">
        <v>161</v>
      </c>
      <c r="D32" s="73" t="s">
        <v>159</v>
      </c>
      <c r="E32" s="74">
        <v>10</v>
      </c>
      <c r="F32" s="92"/>
      <c r="G32" s="97">
        <v>0.18</v>
      </c>
      <c r="H32" s="88">
        <f t="shared" si="18"/>
        <v>0</v>
      </c>
      <c r="I32" s="88">
        <f t="shared" si="19"/>
        <v>0</v>
      </c>
      <c r="J32" s="74">
        <v>10</v>
      </c>
      <c r="K32" s="92"/>
      <c r="L32" s="97">
        <v>0.18</v>
      </c>
      <c r="M32" s="88">
        <f t="shared" si="20"/>
        <v>0</v>
      </c>
      <c r="N32" s="88">
        <f t="shared" si="21"/>
        <v>0</v>
      </c>
      <c r="O32" s="74">
        <v>10</v>
      </c>
      <c r="P32" s="92"/>
      <c r="Q32" s="97">
        <v>0.18</v>
      </c>
      <c r="R32" s="88">
        <f t="shared" si="22"/>
        <v>0</v>
      </c>
      <c r="S32" s="88">
        <f t="shared" si="23"/>
        <v>0</v>
      </c>
    </row>
    <row r="33" spans="1:21" ht="32.25" customHeight="1">
      <c r="A33" s="218"/>
      <c r="B33" s="218"/>
      <c r="C33" s="46" t="s">
        <v>162</v>
      </c>
      <c r="D33" s="73" t="s">
        <v>8</v>
      </c>
      <c r="E33" s="74">
        <v>25</v>
      </c>
      <c r="F33" s="92"/>
      <c r="G33" s="97">
        <v>0.18</v>
      </c>
      <c r="H33" s="88">
        <f t="shared" si="18"/>
        <v>0</v>
      </c>
      <c r="I33" s="88">
        <f t="shared" si="19"/>
        <v>0</v>
      </c>
      <c r="J33" s="74">
        <v>25</v>
      </c>
      <c r="K33" s="92"/>
      <c r="L33" s="97">
        <v>0.18</v>
      </c>
      <c r="M33" s="88">
        <f t="shared" si="20"/>
        <v>0</v>
      </c>
      <c r="N33" s="88">
        <f t="shared" si="21"/>
        <v>0</v>
      </c>
      <c r="O33" s="74">
        <v>25</v>
      </c>
      <c r="P33" s="92"/>
      <c r="Q33" s="97">
        <v>0.18</v>
      </c>
      <c r="R33" s="88">
        <f t="shared" si="22"/>
        <v>0</v>
      </c>
      <c r="S33" s="88">
        <f t="shared" si="23"/>
        <v>0</v>
      </c>
    </row>
    <row r="34" spans="1:21" ht="30" customHeight="1">
      <c r="A34" s="218"/>
      <c r="B34" s="218"/>
      <c r="C34" s="42" t="s">
        <v>25</v>
      </c>
      <c r="D34" s="32" t="s">
        <v>42</v>
      </c>
      <c r="E34" s="94">
        <v>1</v>
      </c>
      <c r="F34" s="130"/>
      <c r="G34" s="121">
        <v>0.18</v>
      </c>
      <c r="H34" s="129">
        <f t="shared" si="18"/>
        <v>0</v>
      </c>
      <c r="I34" s="129">
        <f t="shared" si="19"/>
        <v>0</v>
      </c>
      <c r="J34" s="94">
        <v>1</v>
      </c>
      <c r="K34" s="130"/>
      <c r="L34" s="121">
        <v>0.18</v>
      </c>
      <c r="M34" s="129">
        <f t="shared" si="20"/>
        <v>0</v>
      </c>
      <c r="N34" s="129">
        <f t="shared" si="21"/>
        <v>0</v>
      </c>
      <c r="O34" s="94">
        <v>1</v>
      </c>
      <c r="P34" s="95"/>
      <c r="Q34" s="97">
        <v>0.18</v>
      </c>
      <c r="R34" s="88">
        <f t="shared" si="22"/>
        <v>0</v>
      </c>
      <c r="S34" s="88">
        <f t="shared" si="23"/>
        <v>0</v>
      </c>
    </row>
    <row r="35" spans="1:21" ht="30" customHeight="1">
      <c r="A35" s="218"/>
      <c r="B35" s="218"/>
      <c r="C35" s="42" t="s">
        <v>27</v>
      </c>
      <c r="D35" s="32" t="s">
        <v>42</v>
      </c>
      <c r="E35" s="94">
        <v>1</v>
      </c>
      <c r="F35" s="130"/>
      <c r="G35" s="121">
        <v>0.18</v>
      </c>
      <c r="H35" s="129">
        <f t="shared" si="18"/>
        <v>0</v>
      </c>
      <c r="I35" s="129">
        <f t="shared" si="19"/>
        <v>0</v>
      </c>
      <c r="J35" s="94">
        <v>1</v>
      </c>
      <c r="K35" s="130"/>
      <c r="L35" s="121">
        <v>0.18</v>
      </c>
      <c r="M35" s="129">
        <f t="shared" si="20"/>
        <v>0</v>
      </c>
      <c r="N35" s="129">
        <f t="shared" si="21"/>
        <v>0</v>
      </c>
      <c r="O35" s="94">
        <v>1</v>
      </c>
      <c r="P35" s="95"/>
      <c r="Q35" s="97">
        <v>0.18</v>
      </c>
      <c r="R35" s="88">
        <f t="shared" si="22"/>
        <v>0</v>
      </c>
      <c r="S35" s="88">
        <f t="shared" si="23"/>
        <v>0</v>
      </c>
    </row>
    <row r="36" spans="1:21" ht="30" customHeight="1">
      <c r="A36" s="218"/>
      <c r="B36" s="218"/>
      <c r="C36" s="42" t="s">
        <v>28</v>
      </c>
      <c r="D36" s="32" t="s">
        <v>42</v>
      </c>
      <c r="E36" s="94">
        <v>1</v>
      </c>
      <c r="F36" s="130"/>
      <c r="G36" s="121">
        <v>0.18</v>
      </c>
      <c r="H36" s="129">
        <f>F36*(100%+G36)</f>
        <v>0</v>
      </c>
      <c r="I36" s="129">
        <f t="shared" si="19"/>
        <v>0</v>
      </c>
      <c r="J36" s="94">
        <v>1</v>
      </c>
      <c r="K36" s="130"/>
      <c r="L36" s="121">
        <v>0.18</v>
      </c>
      <c r="M36" s="129">
        <f t="shared" si="20"/>
        <v>0</v>
      </c>
      <c r="N36" s="129">
        <f t="shared" si="21"/>
        <v>0</v>
      </c>
      <c r="O36" s="94">
        <v>1</v>
      </c>
      <c r="P36" s="95"/>
      <c r="Q36" s="97">
        <v>0.18</v>
      </c>
      <c r="R36" s="88">
        <f t="shared" si="22"/>
        <v>0</v>
      </c>
      <c r="S36" s="88">
        <f t="shared" si="23"/>
        <v>0</v>
      </c>
    </row>
    <row r="37" spans="1:21" ht="32.25" customHeight="1">
      <c r="A37" s="218"/>
      <c r="B37" s="218"/>
      <c r="C37" s="48" t="s">
        <v>18</v>
      </c>
      <c r="D37" s="3" t="s">
        <v>14</v>
      </c>
      <c r="E37" s="3">
        <v>10</v>
      </c>
      <c r="F37" s="92"/>
      <c r="G37" s="97">
        <v>0.05</v>
      </c>
      <c r="H37" s="88">
        <f t="shared" ref="H37:H43" si="24">F37*(100%+G37)</f>
        <v>0</v>
      </c>
      <c r="I37" s="88">
        <f t="shared" ref="I37:I43" si="25">E37*H37</f>
        <v>0</v>
      </c>
      <c r="J37" s="3">
        <v>10</v>
      </c>
      <c r="K37" s="92"/>
      <c r="L37" s="97">
        <v>0.05</v>
      </c>
      <c r="M37" s="88">
        <f t="shared" ref="M37:M43" si="26">K37*(100%+L37)</f>
        <v>0</v>
      </c>
      <c r="N37" s="88">
        <f t="shared" ref="N37:N43" si="27">J37*M37</f>
        <v>0</v>
      </c>
      <c r="O37" s="3">
        <v>10</v>
      </c>
      <c r="P37" s="92"/>
      <c r="Q37" s="97">
        <v>0.05</v>
      </c>
      <c r="R37" s="88">
        <f t="shared" ref="R37:R43" si="28">P37*(100%+Q37)</f>
        <v>0</v>
      </c>
      <c r="S37" s="88">
        <f t="shared" ref="S37:S43" si="29">O37*R37</f>
        <v>0</v>
      </c>
    </row>
    <row r="38" spans="1:21" ht="32.25" customHeight="1">
      <c r="A38" s="218"/>
      <c r="B38" s="218"/>
      <c r="C38" s="46" t="s">
        <v>167</v>
      </c>
      <c r="D38" s="3" t="s">
        <v>4</v>
      </c>
      <c r="E38" s="3">
        <v>3</v>
      </c>
      <c r="F38" s="92"/>
      <c r="G38" s="97">
        <v>0.05</v>
      </c>
      <c r="H38" s="88">
        <f t="shared" si="24"/>
        <v>0</v>
      </c>
      <c r="I38" s="88">
        <f t="shared" si="25"/>
        <v>0</v>
      </c>
      <c r="J38" s="3">
        <v>3</v>
      </c>
      <c r="K38" s="92"/>
      <c r="L38" s="97">
        <v>0.05</v>
      </c>
      <c r="M38" s="88">
        <f t="shared" si="26"/>
        <v>0</v>
      </c>
      <c r="N38" s="88">
        <f t="shared" si="27"/>
        <v>0</v>
      </c>
      <c r="O38" s="3">
        <v>3</v>
      </c>
      <c r="P38" s="92"/>
      <c r="Q38" s="97">
        <v>0.05</v>
      </c>
      <c r="R38" s="88">
        <f t="shared" si="28"/>
        <v>0</v>
      </c>
      <c r="S38" s="88">
        <f t="shared" si="29"/>
        <v>0</v>
      </c>
    </row>
    <row r="39" spans="1:21" ht="32.25" customHeight="1">
      <c r="A39" s="218"/>
      <c r="B39" s="218"/>
      <c r="C39" s="46" t="s">
        <v>69</v>
      </c>
      <c r="D39" s="3" t="s">
        <v>4</v>
      </c>
      <c r="E39" s="3">
        <v>3</v>
      </c>
      <c r="F39" s="92"/>
      <c r="G39" s="97">
        <v>0.05</v>
      </c>
      <c r="H39" s="88">
        <f t="shared" si="24"/>
        <v>0</v>
      </c>
      <c r="I39" s="88">
        <f t="shared" si="25"/>
        <v>0</v>
      </c>
      <c r="J39" s="3">
        <v>3</v>
      </c>
      <c r="K39" s="92"/>
      <c r="L39" s="97">
        <v>0.05</v>
      </c>
      <c r="M39" s="88">
        <f t="shared" si="26"/>
        <v>0</v>
      </c>
      <c r="N39" s="88">
        <f t="shared" si="27"/>
        <v>0</v>
      </c>
      <c r="O39" s="3">
        <v>3</v>
      </c>
      <c r="P39" s="92"/>
      <c r="Q39" s="97">
        <v>0.05</v>
      </c>
      <c r="R39" s="88">
        <f t="shared" si="28"/>
        <v>0</v>
      </c>
      <c r="S39" s="88">
        <f t="shared" si="29"/>
        <v>0</v>
      </c>
    </row>
    <row r="40" spans="1:21" ht="32.25" customHeight="1">
      <c r="A40" s="218"/>
      <c r="B40" s="218"/>
      <c r="C40" s="46" t="s">
        <v>71</v>
      </c>
      <c r="D40" s="3" t="s">
        <v>4</v>
      </c>
      <c r="E40" s="3">
        <v>3</v>
      </c>
      <c r="F40" s="92"/>
      <c r="G40" s="97">
        <v>0.05</v>
      </c>
      <c r="H40" s="88">
        <f t="shared" si="24"/>
        <v>0</v>
      </c>
      <c r="I40" s="88">
        <f t="shared" si="25"/>
        <v>0</v>
      </c>
      <c r="J40" s="3">
        <v>3</v>
      </c>
      <c r="K40" s="92"/>
      <c r="L40" s="97">
        <v>0.05</v>
      </c>
      <c r="M40" s="88">
        <f t="shared" si="26"/>
        <v>0</v>
      </c>
      <c r="N40" s="88">
        <f t="shared" si="27"/>
        <v>0</v>
      </c>
      <c r="O40" s="3">
        <v>3</v>
      </c>
      <c r="P40" s="92"/>
      <c r="Q40" s="97">
        <v>0.05</v>
      </c>
      <c r="R40" s="88">
        <f t="shared" si="28"/>
        <v>0</v>
      </c>
      <c r="S40" s="88">
        <f t="shared" si="29"/>
        <v>0</v>
      </c>
    </row>
    <row r="41" spans="1:21" ht="32.25" customHeight="1">
      <c r="A41" s="218"/>
      <c r="B41" s="218"/>
      <c r="C41" s="46" t="s">
        <v>72</v>
      </c>
      <c r="D41" s="3" t="s">
        <v>4</v>
      </c>
      <c r="E41" s="3">
        <v>3</v>
      </c>
      <c r="F41" s="92"/>
      <c r="G41" s="97">
        <v>0.05</v>
      </c>
      <c r="H41" s="88">
        <f t="shared" si="24"/>
        <v>0</v>
      </c>
      <c r="I41" s="88">
        <f t="shared" si="25"/>
        <v>0</v>
      </c>
      <c r="J41" s="3">
        <v>3</v>
      </c>
      <c r="K41" s="92"/>
      <c r="L41" s="97">
        <v>0.05</v>
      </c>
      <c r="M41" s="88">
        <f t="shared" si="26"/>
        <v>0</v>
      </c>
      <c r="N41" s="88">
        <f t="shared" si="27"/>
        <v>0</v>
      </c>
      <c r="O41" s="3">
        <v>3</v>
      </c>
      <c r="P41" s="92"/>
      <c r="Q41" s="97">
        <v>0.05</v>
      </c>
      <c r="R41" s="88">
        <f t="shared" si="28"/>
        <v>0</v>
      </c>
      <c r="S41" s="88">
        <f t="shared" si="29"/>
        <v>0</v>
      </c>
    </row>
    <row r="42" spans="1:21" ht="32.25" customHeight="1">
      <c r="A42" s="218"/>
      <c r="B42" s="218"/>
      <c r="C42" s="46" t="s">
        <v>244</v>
      </c>
      <c r="D42" s="3" t="s">
        <v>4</v>
      </c>
      <c r="E42" s="3">
        <v>3</v>
      </c>
      <c r="F42" s="92"/>
      <c r="G42" s="97">
        <v>0.05</v>
      </c>
      <c r="H42" s="88">
        <f t="shared" si="24"/>
        <v>0</v>
      </c>
      <c r="I42" s="88">
        <f t="shared" si="25"/>
        <v>0</v>
      </c>
      <c r="J42" s="3">
        <v>3</v>
      </c>
      <c r="K42" s="92"/>
      <c r="L42" s="97">
        <v>0.05</v>
      </c>
      <c r="M42" s="88">
        <f t="shared" si="26"/>
        <v>0</v>
      </c>
      <c r="N42" s="88">
        <f t="shared" si="27"/>
        <v>0</v>
      </c>
      <c r="O42" s="3">
        <v>3</v>
      </c>
      <c r="P42" s="92"/>
      <c r="Q42" s="97">
        <v>0.05</v>
      </c>
      <c r="R42" s="88">
        <f t="shared" si="28"/>
        <v>0</v>
      </c>
      <c r="S42" s="88">
        <f t="shared" si="29"/>
        <v>0</v>
      </c>
    </row>
    <row r="43" spans="1:21" ht="32.25" customHeight="1">
      <c r="A43" s="218"/>
      <c r="B43" s="218"/>
      <c r="C43" s="46" t="s">
        <v>23</v>
      </c>
      <c r="D43" s="3" t="s">
        <v>22</v>
      </c>
      <c r="E43" s="3">
        <v>600</v>
      </c>
      <c r="F43" s="92"/>
      <c r="G43" s="97">
        <v>0.05</v>
      </c>
      <c r="H43" s="88">
        <f t="shared" si="24"/>
        <v>0</v>
      </c>
      <c r="I43" s="88">
        <f t="shared" si="25"/>
        <v>0</v>
      </c>
      <c r="J43" s="3">
        <v>600</v>
      </c>
      <c r="K43" s="92"/>
      <c r="L43" s="97">
        <v>0.05</v>
      </c>
      <c r="M43" s="88">
        <f t="shared" si="26"/>
        <v>0</v>
      </c>
      <c r="N43" s="88">
        <f t="shared" si="27"/>
        <v>0</v>
      </c>
      <c r="O43" s="3">
        <v>600</v>
      </c>
      <c r="P43" s="92"/>
      <c r="Q43" s="97">
        <v>0.05</v>
      </c>
      <c r="R43" s="88">
        <f t="shared" si="28"/>
        <v>0</v>
      </c>
      <c r="S43" s="88">
        <f t="shared" si="29"/>
        <v>0</v>
      </c>
    </row>
    <row r="44" spans="1:21" ht="32.25" customHeight="1">
      <c r="A44" s="218"/>
      <c r="B44" s="220"/>
      <c r="C44" s="58" t="s">
        <v>65</v>
      </c>
      <c r="D44" s="59"/>
      <c r="E44" s="233">
        <f>SUM(I9:I43)</f>
        <v>0</v>
      </c>
      <c r="F44" s="198"/>
      <c r="G44" s="198"/>
      <c r="H44" s="198"/>
      <c r="I44" s="199"/>
      <c r="J44" s="233">
        <f>SUM(N9:N43)</f>
        <v>0</v>
      </c>
      <c r="K44" s="198"/>
      <c r="L44" s="198"/>
      <c r="M44" s="198"/>
      <c r="N44" s="199"/>
      <c r="O44" s="233">
        <f>SUM(S9:S43)</f>
        <v>0</v>
      </c>
      <c r="P44" s="198"/>
      <c r="Q44" s="198"/>
      <c r="R44" s="198"/>
      <c r="S44" s="199"/>
    </row>
    <row r="45" spans="1:21" s="7" customFormat="1" ht="30">
      <c r="A45" s="2" t="s">
        <v>1</v>
      </c>
      <c r="B45" s="2"/>
      <c r="C45" s="10" t="s">
        <v>53</v>
      </c>
      <c r="D45" s="54"/>
      <c r="E45" s="51" t="s">
        <v>33</v>
      </c>
      <c r="F45" s="52" t="s">
        <v>44</v>
      </c>
      <c r="G45" s="78" t="s">
        <v>45</v>
      </c>
      <c r="H45" s="78" t="s">
        <v>46</v>
      </c>
      <c r="I45" s="78" t="s">
        <v>47</v>
      </c>
      <c r="J45" s="51" t="s">
        <v>33</v>
      </c>
      <c r="K45" s="52" t="s">
        <v>44</v>
      </c>
      <c r="L45" s="78" t="s">
        <v>45</v>
      </c>
      <c r="M45" s="78" t="s">
        <v>46</v>
      </c>
      <c r="N45" s="78" t="s">
        <v>47</v>
      </c>
      <c r="O45" s="51" t="s">
        <v>33</v>
      </c>
      <c r="P45" s="52" t="s">
        <v>44</v>
      </c>
      <c r="Q45" s="78" t="s">
        <v>45</v>
      </c>
      <c r="R45" s="78" t="s">
        <v>46</v>
      </c>
      <c r="S45" s="78" t="s">
        <v>47</v>
      </c>
      <c r="T45" s="5"/>
      <c r="U45" s="5"/>
    </row>
    <row r="46" spans="1:21" s="7" customFormat="1" ht="15">
      <c r="A46" s="215">
        <v>1</v>
      </c>
      <c r="B46" s="219" t="s">
        <v>155</v>
      </c>
      <c r="C46" s="35" t="s">
        <v>3</v>
      </c>
      <c r="D46" s="9" t="s">
        <v>4</v>
      </c>
      <c r="E46" s="117">
        <v>12</v>
      </c>
      <c r="F46" s="105"/>
      <c r="G46" s="97">
        <v>0.18</v>
      </c>
      <c r="H46" s="88">
        <f>F46*(100%+G46)</f>
        <v>0</v>
      </c>
      <c r="I46" s="88">
        <f>E46*H46</f>
        <v>0</v>
      </c>
      <c r="J46" s="117">
        <v>12</v>
      </c>
      <c r="K46" s="105"/>
      <c r="L46" s="97">
        <v>0.18</v>
      </c>
      <c r="M46" s="88">
        <f>K46*(100%+L46)</f>
        <v>0</v>
      </c>
      <c r="N46" s="88">
        <f>J46*M46</f>
        <v>0</v>
      </c>
      <c r="O46" s="117">
        <v>12</v>
      </c>
      <c r="P46" s="105"/>
      <c r="Q46" s="97">
        <v>0.18</v>
      </c>
      <c r="R46" s="88">
        <f>P46*(100%+Q46)</f>
        <v>0</v>
      </c>
      <c r="S46" s="88">
        <f>O46*R46</f>
        <v>0</v>
      </c>
      <c r="T46" s="5"/>
      <c r="U46" s="5"/>
    </row>
    <row r="47" spans="1:21" s="7" customFormat="1" ht="15">
      <c r="A47" s="215"/>
      <c r="B47" s="218"/>
      <c r="C47" s="35" t="s">
        <v>5</v>
      </c>
      <c r="D47" s="9" t="s">
        <v>4</v>
      </c>
      <c r="E47" s="117">
        <v>12</v>
      </c>
      <c r="F47" s="105"/>
      <c r="G47" s="97">
        <v>0.18</v>
      </c>
      <c r="H47" s="88">
        <f>F47*(100%+G47)</f>
        <v>0</v>
      </c>
      <c r="I47" s="88">
        <f>E47*H47</f>
        <v>0</v>
      </c>
      <c r="J47" s="117">
        <v>12</v>
      </c>
      <c r="K47" s="105"/>
      <c r="L47" s="97">
        <v>0.18</v>
      </c>
      <c r="M47" s="88">
        <f>K47*(100%+L47)</f>
        <v>0</v>
      </c>
      <c r="N47" s="88">
        <f>J47*M47</f>
        <v>0</v>
      </c>
      <c r="O47" s="117">
        <v>12</v>
      </c>
      <c r="P47" s="105"/>
      <c r="Q47" s="97">
        <v>0.18</v>
      </c>
      <c r="R47" s="88">
        <f t="shared" ref="R47:R49" si="30">P47*(100%+Q47)</f>
        <v>0</v>
      </c>
      <c r="S47" s="88">
        <f t="shared" ref="S47:S49" si="31">O47*R47</f>
        <v>0</v>
      </c>
      <c r="T47" s="5"/>
      <c r="U47" s="5"/>
    </row>
    <row r="48" spans="1:21" s="7" customFormat="1" ht="15">
      <c r="A48" s="215"/>
      <c r="B48" s="218"/>
      <c r="C48" s="35" t="s">
        <v>70</v>
      </c>
      <c r="D48" s="13" t="s">
        <v>4</v>
      </c>
      <c r="E48" s="117">
        <v>36</v>
      </c>
      <c r="F48" s="105"/>
      <c r="G48" s="97">
        <v>0.05</v>
      </c>
      <c r="H48" s="105">
        <f t="shared" ref="H48:H49" si="32">F48*(100%+G48)</f>
        <v>0</v>
      </c>
      <c r="I48" s="105">
        <f t="shared" ref="I48:I49" si="33">E48*H48</f>
        <v>0</v>
      </c>
      <c r="J48" s="117">
        <v>36</v>
      </c>
      <c r="K48" s="105"/>
      <c r="L48" s="97">
        <v>0.05</v>
      </c>
      <c r="M48" s="105">
        <f t="shared" ref="M48:M49" si="34">K48*(100%+L48)</f>
        <v>0</v>
      </c>
      <c r="N48" s="105">
        <f t="shared" ref="N48:N49" si="35">J48*M48</f>
        <v>0</v>
      </c>
      <c r="O48" s="117">
        <v>36</v>
      </c>
      <c r="P48" s="105"/>
      <c r="Q48" s="97">
        <v>0.05</v>
      </c>
      <c r="R48" s="105">
        <f t="shared" si="30"/>
        <v>0</v>
      </c>
      <c r="S48" s="105">
        <f t="shared" si="31"/>
        <v>0</v>
      </c>
      <c r="T48" s="5"/>
      <c r="U48" s="5"/>
    </row>
    <row r="49" spans="1:21" s="7" customFormat="1" ht="15">
      <c r="A49" s="215"/>
      <c r="B49" s="218"/>
      <c r="C49" s="35" t="s">
        <v>238</v>
      </c>
      <c r="D49" s="15" t="s">
        <v>4</v>
      </c>
      <c r="E49" s="72">
        <v>1</v>
      </c>
      <c r="F49" s="105"/>
      <c r="G49" s="97">
        <v>0.05</v>
      </c>
      <c r="H49" s="105">
        <f t="shared" si="32"/>
        <v>0</v>
      </c>
      <c r="I49" s="105">
        <f t="shared" si="33"/>
        <v>0</v>
      </c>
      <c r="J49" s="72">
        <v>1</v>
      </c>
      <c r="K49" s="105"/>
      <c r="L49" s="97">
        <v>0.05</v>
      </c>
      <c r="M49" s="105">
        <f t="shared" si="34"/>
        <v>0</v>
      </c>
      <c r="N49" s="105">
        <f t="shared" si="35"/>
        <v>0</v>
      </c>
      <c r="O49" s="72">
        <v>1</v>
      </c>
      <c r="P49" s="105"/>
      <c r="Q49" s="97">
        <v>0.05</v>
      </c>
      <c r="R49" s="105">
        <f t="shared" si="30"/>
        <v>0</v>
      </c>
      <c r="S49" s="105">
        <f t="shared" si="31"/>
        <v>0</v>
      </c>
      <c r="T49" s="5"/>
      <c r="U49" s="5"/>
    </row>
    <row r="50" spans="1:21" s="7" customFormat="1" ht="15">
      <c r="A50" s="215"/>
      <c r="B50" s="218"/>
      <c r="C50" s="34" t="s">
        <v>63</v>
      </c>
      <c r="D50" s="57"/>
      <c r="E50" s="197">
        <f>SUM(I46:I49)</f>
        <v>0</v>
      </c>
      <c r="F50" s="198"/>
      <c r="G50" s="198"/>
      <c r="H50" s="198"/>
      <c r="I50" s="199"/>
      <c r="J50" s="197">
        <f>SUM(N46:N49)</f>
        <v>0</v>
      </c>
      <c r="K50" s="198"/>
      <c r="L50" s="198"/>
      <c r="M50" s="198"/>
      <c r="N50" s="199"/>
      <c r="O50" s="197">
        <f>SUM(S46:S49)</f>
        <v>0</v>
      </c>
      <c r="P50" s="198"/>
      <c r="Q50" s="198"/>
      <c r="R50" s="198"/>
      <c r="S50" s="199"/>
      <c r="T50" s="5"/>
      <c r="U50" s="5"/>
    </row>
    <row r="51" spans="1:21" ht="32.25" customHeight="1">
      <c r="A51" s="218">
        <v>2</v>
      </c>
      <c r="B51" s="218"/>
      <c r="C51" s="46" t="s">
        <v>6</v>
      </c>
      <c r="D51" s="3"/>
      <c r="E51" s="3"/>
      <c r="F51" s="92"/>
      <c r="G51" s="110"/>
      <c r="H51" s="89"/>
      <c r="I51" s="89"/>
      <c r="J51" s="3"/>
      <c r="K51" s="92"/>
      <c r="L51" s="110"/>
      <c r="M51" s="89"/>
      <c r="N51" s="89"/>
      <c r="O51" s="3"/>
      <c r="P51" s="92"/>
      <c r="Q51" s="110"/>
      <c r="R51" s="89"/>
      <c r="S51" s="89"/>
    </row>
    <row r="52" spans="1:21" ht="32.25" customHeight="1">
      <c r="A52" s="218"/>
      <c r="B52" s="218"/>
      <c r="C52" s="46" t="s">
        <v>7</v>
      </c>
      <c r="D52" s="3" t="s">
        <v>8</v>
      </c>
      <c r="E52" s="3">
        <v>8</v>
      </c>
      <c r="F52" s="92"/>
      <c r="G52" s="97">
        <v>0.18</v>
      </c>
      <c r="H52" s="88">
        <f t="shared" ref="H52:H54" si="36">F52*(100%+G52)</f>
        <v>0</v>
      </c>
      <c r="I52" s="88">
        <f t="shared" ref="I52:I54" si="37">E52*H52</f>
        <v>0</v>
      </c>
      <c r="J52" s="3">
        <v>8</v>
      </c>
      <c r="K52" s="92"/>
      <c r="L52" s="97">
        <v>0.18</v>
      </c>
      <c r="M52" s="88">
        <f t="shared" ref="M52:M54" si="38">K52*(100%+L52)</f>
        <v>0</v>
      </c>
      <c r="N52" s="88">
        <f t="shared" ref="N52:N54" si="39">J52*M52</f>
        <v>0</v>
      </c>
      <c r="O52" s="3">
        <v>8</v>
      </c>
      <c r="P52" s="92"/>
      <c r="Q52" s="97">
        <v>0.18</v>
      </c>
      <c r="R52" s="88">
        <f t="shared" ref="R52:R54" si="40">P52*(100%+Q52)</f>
        <v>0</v>
      </c>
      <c r="S52" s="88">
        <f t="shared" ref="S52:S54" si="41">O52*R52</f>
        <v>0</v>
      </c>
    </row>
    <row r="53" spans="1:21" ht="32.25" customHeight="1">
      <c r="A53" s="218"/>
      <c r="B53" s="218"/>
      <c r="C53" s="46" t="s">
        <v>9</v>
      </c>
      <c r="D53" s="3" t="s">
        <v>8</v>
      </c>
      <c r="E53" s="3">
        <v>7</v>
      </c>
      <c r="F53" s="92"/>
      <c r="G53" s="97">
        <v>0.18</v>
      </c>
      <c r="H53" s="88">
        <f t="shared" si="36"/>
        <v>0</v>
      </c>
      <c r="I53" s="88">
        <f t="shared" si="37"/>
        <v>0</v>
      </c>
      <c r="J53" s="3">
        <v>7</v>
      </c>
      <c r="K53" s="92"/>
      <c r="L53" s="97">
        <v>0.18</v>
      </c>
      <c r="M53" s="88">
        <f t="shared" si="38"/>
        <v>0</v>
      </c>
      <c r="N53" s="88">
        <f t="shared" si="39"/>
        <v>0</v>
      </c>
      <c r="O53" s="3">
        <v>7</v>
      </c>
      <c r="P53" s="92"/>
      <c r="Q53" s="97">
        <v>0.18</v>
      </c>
      <c r="R53" s="88">
        <f t="shared" si="40"/>
        <v>0</v>
      </c>
      <c r="S53" s="88">
        <f t="shared" si="41"/>
        <v>0</v>
      </c>
    </row>
    <row r="54" spans="1:21" ht="32.25" customHeight="1">
      <c r="A54" s="218"/>
      <c r="B54" s="218"/>
      <c r="C54" s="46" t="s">
        <v>35</v>
      </c>
      <c r="D54" s="3" t="s">
        <v>8</v>
      </c>
      <c r="E54" s="3">
        <v>15</v>
      </c>
      <c r="F54" s="92"/>
      <c r="G54" s="97">
        <v>0.18</v>
      </c>
      <c r="H54" s="88">
        <f t="shared" si="36"/>
        <v>0</v>
      </c>
      <c r="I54" s="88">
        <f t="shared" si="37"/>
        <v>0</v>
      </c>
      <c r="J54" s="3">
        <v>15</v>
      </c>
      <c r="K54" s="92"/>
      <c r="L54" s="97">
        <v>0.18</v>
      </c>
      <c r="M54" s="88">
        <f t="shared" si="38"/>
        <v>0</v>
      </c>
      <c r="N54" s="88">
        <f t="shared" si="39"/>
        <v>0</v>
      </c>
      <c r="O54" s="3">
        <v>15</v>
      </c>
      <c r="P54" s="92"/>
      <c r="Q54" s="97">
        <v>0.18</v>
      </c>
      <c r="R54" s="88">
        <f t="shared" si="40"/>
        <v>0</v>
      </c>
      <c r="S54" s="88">
        <f t="shared" si="41"/>
        <v>0</v>
      </c>
    </row>
    <row r="55" spans="1:21" ht="32.25" customHeight="1">
      <c r="A55" s="218"/>
      <c r="B55" s="218"/>
      <c r="C55" s="47" t="s">
        <v>10</v>
      </c>
      <c r="D55" s="3"/>
      <c r="E55" s="3"/>
      <c r="F55" s="92"/>
      <c r="G55" s="110"/>
      <c r="H55" s="89"/>
      <c r="I55" s="89"/>
      <c r="J55" s="3"/>
      <c r="K55" s="92"/>
      <c r="L55" s="110"/>
      <c r="M55" s="89"/>
      <c r="N55" s="89"/>
      <c r="O55" s="3"/>
      <c r="P55" s="92"/>
      <c r="Q55" s="110"/>
      <c r="R55" s="89"/>
      <c r="S55" s="89"/>
    </row>
    <row r="56" spans="1:21" ht="135" customHeight="1">
      <c r="A56" s="218"/>
      <c r="B56" s="218"/>
      <c r="C56" s="48" t="s">
        <v>116</v>
      </c>
      <c r="D56" s="3" t="s">
        <v>11</v>
      </c>
      <c r="E56" s="3">
        <v>30</v>
      </c>
      <c r="F56" s="92"/>
      <c r="G56" s="97">
        <v>0.18</v>
      </c>
      <c r="H56" s="88">
        <f>F56*(100%+G56)</f>
        <v>0</v>
      </c>
      <c r="I56" s="88">
        <f>E56*H56</f>
        <v>0</v>
      </c>
      <c r="J56" s="3">
        <v>30</v>
      </c>
      <c r="K56" s="92"/>
      <c r="L56" s="97">
        <v>0.18</v>
      </c>
      <c r="M56" s="88">
        <f>K56*(100%+L56)</f>
        <v>0</v>
      </c>
      <c r="N56" s="88">
        <f>J56*M56</f>
        <v>0</v>
      </c>
      <c r="O56" s="3">
        <v>30</v>
      </c>
      <c r="P56" s="92"/>
      <c r="Q56" s="97">
        <v>0.18</v>
      </c>
      <c r="R56" s="88">
        <f>P56*(100%+Q56)</f>
        <v>0</v>
      </c>
      <c r="S56" s="88">
        <f>O56*R56</f>
        <v>0</v>
      </c>
    </row>
    <row r="57" spans="1:21" ht="141.75" customHeight="1">
      <c r="A57" s="218"/>
      <c r="B57" s="218"/>
      <c r="C57" s="48" t="s">
        <v>119</v>
      </c>
      <c r="D57" s="3" t="s">
        <v>12</v>
      </c>
      <c r="E57" s="3">
        <v>300</v>
      </c>
      <c r="F57" s="92"/>
      <c r="G57" s="97">
        <v>0.18</v>
      </c>
      <c r="H57" s="88">
        <f>F57*(100%+G57)</f>
        <v>0</v>
      </c>
      <c r="I57" s="88">
        <f>E57*H57</f>
        <v>0</v>
      </c>
      <c r="J57" s="3">
        <v>300</v>
      </c>
      <c r="K57" s="92"/>
      <c r="L57" s="97">
        <v>0.18</v>
      </c>
      <c r="M57" s="88">
        <f>K57*(100%+L57)</f>
        <v>0</v>
      </c>
      <c r="N57" s="88">
        <f>J57*M57</f>
        <v>0</v>
      </c>
      <c r="O57" s="3">
        <v>300</v>
      </c>
      <c r="P57" s="92"/>
      <c r="Q57" s="97">
        <v>0.18</v>
      </c>
      <c r="R57" s="88">
        <f>P57*(100%+Q57)</f>
        <v>0</v>
      </c>
      <c r="S57" s="88">
        <f>O57*R57</f>
        <v>0</v>
      </c>
    </row>
    <row r="58" spans="1:21" ht="53.25" customHeight="1">
      <c r="A58" s="218"/>
      <c r="B58" s="218"/>
      <c r="C58" s="48" t="s">
        <v>118</v>
      </c>
      <c r="D58" s="3" t="s">
        <v>11</v>
      </c>
      <c r="E58" s="3">
        <v>50</v>
      </c>
      <c r="F58" s="92"/>
      <c r="G58" s="97">
        <v>0.18</v>
      </c>
      <c r="H58" s="88">
        <f t="shared" ref="H58:H60" si="42">F58*(100%+G58)</f>
        <v>0</v>
      </c>
      <c r="I58" s="88">
        <f t="shared" ref="I58:I60" si="43">E58*H58</f>
        <v>0</v>
      </c>
      <c r="J58" s="3">
        <v>50</v>
      </c>
      <c r="K58" s="92"/>
      <c r="L58" s="97">
        <v>0.18</v>
      </c>
      <c r="M58" s="88">
        <f t="shared" ref="M58:M60" si="44">K58*(100%+L58)</f>
        <v>0</v>
      </c>
      <c r="N58" s="88">
        <f t="shared" ref="N58:N60" si="45">J58*M58</f>
        <v>0</v>
      </c>
      <c r="O58" s="3">
        <v>50</v>
      </c>
      <c r="P58" s="92"/>
      <c r="Q58" s="97">
        <v>0.18</v>
      </c>
      <c r="R58" s="88">
        <f t="shared" ref="R58:R60" si="46">P58*(100%+Q58)</f>
        <v>0</v>
      </c>
      <c r="S58" s="88">
        <f t="shared" ref="S58:S60" si="47">O58*R58</f>
        <v>0</v>
      </c>
    </row>
    <row r="59" spans="1:21" ht="32.25" customHeight="1">
      <c r="A59" s="218"/>
      <c r="B59" s="218"/>
      <c r="C59" s="48" t="s">
        <v>117</v>
      </c>
      <c r="D59" s="3" t="s">
        <v>13</v>
      </c>
      <c r="E59" s="3">
        <v>400</v>
      </c>
      <c r="F59" s="92"/>
      <c r="G59" s="97">
        <v>0.18</v>
      </c>
      <c r="H59" s="88">
        <f t="shared" si="42"/>
        <v>0</v>
      </c>
      <c r="I59" s="88">
        <f t="shared" si="43"/>
        <v>0</v>
      </c>
      <c r="J59" s="3">
        <v>400</v>
      </c>
      <c r="K59" s="92"/>
      <c r="L59" s="97">
        <v>0.18</v>
      </c>
      <c r="M59" s="88">
        <f t="shared" si="44"/>
        <v>0</v>
      </c>
      <c r="N59" s="88">
        <f t="shared" si="45"/>
        <v>0</v>
      </c>
      <c r="O59" s="3">
        <v>400</v>
      </c>
      <c r="P59" s="92"/>
      <c r="Q59" s="97">
        <v>0.18</v>
      </c>
      <c r="R59" s="88">
        <f t="shared" si="46"/>
        <v>0</v>
      </c>
      <c r="S59" s="88">
        <f t="shared" si="47"/>
        <v>0</v>
      </c>
    </row>
    <row r="60" spans="1:21" ht="34.700000000000003" customHeight="1">
      <c r="A60" s="218"/>
      <c r="B60" s="218"/>
      <c r="C60" s="46" t="s">
        <v>34</v>
      </c>
      <c r="D60" s="3" t="s">
        <v>8</v>
      </c>
      <c r="E60" s="3">
        <v>30</v>
      </c>
      <c r="F60" s="92"/>
      <c r="G60" s="97">
        <v>0.18</v>
      </c>
      <c r="H60" s="88">
        <f t="shared" si="42"/>
        <v>0</v>
      </c>
      <c r="I60" s="88">
        <f t="shared" si="43"/>
        <v>0</v>
      </c>
      <c r="J60" s="3">
        <v>30</v>
      </c>
      <c r="K60" s="92"/>
      <c r="L60" s="97">
        <v>0.18</v>
      </c>
      <c r="M60" s="88">
        <f t="shared" si="44"/>
        <v>0</v>
      </c>
      <c r="N60" s="88">
        <f t="shared" si="45"/>
        <v>0</v>
      </c>
      <c r="O60" s="3">
        <v>30</v>
      </c>
      <c r="P60" s="92"/>
      <c r="Q60" s="97">
        <v>0.18</v>
      </c>
      <c r="R60" s="88">
        <f t="shared" si="46"/>
        <v>0</v>
      </c>
      <c r="S60" s="88">
        <f t="shared" si="47"/>
        <v>0</v>
      </c>
    </row>
    <row r="61" spans="1:21" ht="128.25" customHeight="1">
      <c r="A61" s="218"/>
      <c r="B61" s="218"/>
      <c r="C61" s="48" t="s">
        <v>120</v>
      </c>
      <c r="D61" s="3" t="s">
        <v>12</v>
      </c>
      <c r="E61" s="3">
        <v>40</v>
      </c>
      <c r="F61" s="92"/>
      <c r="G61" s="97">
        <v>0.18</v>
      </c>
      <c r="H61" s="88">
        <f>F61*(100%+G61)</f>
        <v>0</v>
      </c>
      <c r="I61" s="88">
        <f>E61*H61</f>
        <v>0</v>
      </c>
      <c r="J61" s="3">
        <v>40</v>
      </c>
      <c r="K61" s="92"/>
      <c r="L61" s="97">
        <v>0.18</v>
      </c>
      <c r="M61" s="88">
        <f>K61*(100%+L61)</f>
        <v>0</v>
      </c>
      <c r="N61" s="88">
        <f>J61*M61</f>
        <v>0</v>
      </c>
      <c r="O61" s="3">
        <v>40</v>
      </c>
      <c r="P61" s="92"/>
      <c r="Q61" s="97">
        <v>0.18</v>
      </c>
      <c r="R61" s="88">
        <f>P61*(100%+Q61)</f>
        <v>0</v>
      </c>
      <c r="S61" s="88">
        <f>O61*R61</f>
        <v>0</v>
      </c>
    </row>
    <row r="62" spans="1:21" ht="32.25" customHeight="1">
      <c r="A62" s="218"/>
      <c r="B62" s="218"/>
      <c r="C62" s="46" t="s">
        <v>121</v>
      </c>
      <c r="D62" s="49" t="s">
        <v>14</v>
      </c>
      <c r="E62" s="3">
        <v>8</v>
      </c>
      <c r="F62" s="92"/>
      <c r="G62" s="97">
        <v>0.18</v>
      </c>
      <c r="H62" s="88">
        <f>F62*(100%+G62)</f>
        <v>0</v>
      </c>
      <c r="I62" s="88">
        <f>E62*H62</f>
        <v>0</v>
      </c>
      <c r="J62" s="3">
        <v>8</v>
      </c>
      <c r="K62" s="92"/>
      <c r="L62" s="97">
        <v>0.18</v>
      </c>
      <c r="M62" s="88">
        <f>K62*(100%+L62)</f>
        <v>0</v>
      </c>
      <c r="N62" s="88">
        <f>J62*M62</f>
        <v>0</v>
      </c>
      <c r="O62" s="3">
        <v>8</v>
      </c>
      <c r="P62" s="92"/>
      <c r="Q62" s="97">
        <v>0.18</v>
      </c>
      <c r="R62" s="88">
        <f>P62*(100%+Q62)</f>
        <v>0</v>
      </c>
      <c r="S62" s="88">
        <f>O62*R62</f>
        <v>0</v>
      </c>
    </row>
    <row r="63" spans="1:21" ht="32.25" customHeight="1">
      <c r="A63" s="218"/>
      <c r="B63" s="218"/>
      <c r="C63" s="46" t="s">
        <v>122</v>
      </c>
      <c r="D63" s="49" t="s">
        <v>14</v>
      </c>
      <c r="E63" s="3">
        <v>8</v>
      </c>
      <c r="F63" s="92"/>
      <c r="G63" s="97">
        <v>0.18</v>
      </c>
      <c r="H63" s="88">
        <f>F63*(100%+G63)</f>
        <v>0</v>
      </c>
      <c r="I63" s="88">
        <f>E63*H63</f>
        <v>0</v>
      </c>
      <c r="J63" s="3">
        <v>8</v>
      </c>
      <c r="K63" s="92"/>
      <c r="L63" s="97">
        <v>0.18</v>
      </c>
      <c r="M63" s="88">
        <f>K63*(100%+L63)</f>
        <v>0</v>
      </c>
      <c r="N63" s="88">
        <f>J63*M63</f>
        <v>0</v>
      </c>
      <c r="O63" s="3">
        <v>8</v>
      </c>
      <c r="P63" s="92"/>
      <c r="Q63" s="97">
        <v>0.18</v>
      </c>
      <c r="R63" s="88">
        <f>P63*(100%+Q63)</f>
        <v>0</v>
      </c>
      <c r="S63" s="88">
        <f>O63*R63</f>
        <v>0</v>
      </c>
    </row>
    <row r="64" spans="1:21" ht="32.25" customHeight="1">
      <c r="A64" s="218"/>
      <c r="B64" s="218"/>
      <c r="C64" s="48" t="s">
        <v>15</v>
      </c>
      <c r="D64" s="3" t="s">
        <v>14</v>
      </c>
      <c r="E64" s="3">
        <v>10</v>
      </c>
      <c r="F64" s="92"/>
      <c r="G64" s="97">
        <v>0.18</v>
      </c>
      <c r="H64" s="88">
        <f t="shared" ref="H64:H79" si="48">F64*(100%+G64)</f>
        <v>0</v>
      </c>
      <c r="I64" s="88">
        <f t="shared" ref="I64:I79" si="49">E64*H64</f>
        <v>0</v>
      </c>
      <c r="J64" s="3">
        <v>10</v>
      </c>
      <c r="K64" s="92"/>
      <c r="L64" s="97">
        <v>0.18</v>
      </c>
      <c r="M64" s="88">
        <f t="shared" ref="M64:M79" si="50">K64*(100%+L64)</f>
        <v>0</v>
      </c>
      <c r="N64" s="88">
        <f t="shared" ref="N64:N79" si="51">J64*M64</f>
        <v>0</v>
      </c>
      <c r="O64" s="3">
        <v>10</v>
      </c>
      <c r="P64" s="92"/>
      <c r="Q64" s="97">
        <v>0.18</v>
      </c>
      <c r="R64" s="88">
        <f t="shared" ref="R64:R79" si="52">P64*(100%+Q64)</f>
        <v>0</v>
      </c>
      <c r="S64" s="88">
        <f t="shared" ref="S64:S79" si="53">O64*R64</f>
        <v>0</v>
      </c>
    </row>
    <row r="65" spans="1:19" ht="32.25" customHeight="1">
      <c r="A65" s="218"/>
      <c r="B65" s="218"/>
      <c r="C65" s="48" t="s">
        <v>16</v>
      </c>
      <c r="D65" s="3" t="s">
        <v>14</v>
      </c>
      <c r="E65" s="3">
        <v>10</v>
      </c>
      <c r="F65" s="92"/>
      <c r="G65" s="97">
        <v>0.18</v>
      </c>
      <c r="H65" s="88">
        <f t="shared" si="48"/>
        <v>0</v>
      </c>
      <c r="I65" s="88">
        <f t="shared" si="49"/>
        <v>0</v>
      </c>
      <c r="J65" s="3">
        <v>10</v>
      </c>
      <c r="K65" s="92"/>
      <c r="L65" s="97">
        <v>0.18</v>
      </c>
      <c r="M65" s="88">
        <f t="shared" si="50"/>
        <v>0</v>
      </c>
      <c r="N65" s="88">
        <f t="shared" si="51"/>
        <v>0</v>
      </c>
      <c r="O65" s="3">
        <v>10</v>
      </c>
      <c r="P65" s="92"/>
      <c r="Q65" s="97">
        <v>0.18</v>
      </c>
      <c r="R65" s="88">
        <f t="shared" si="52"/>
        <v>0</v>
      </c>
      <c r="S65" s="88">
        <f t="shared" si="53"/>
        <v>0</v>
      </c>
    </row>
    <row r="66" spans="1:19" ht="32.25" customHeight="1">
      <c r="A66" s="218"/>
      <c r="B66" s="218"/>
      <c r="C66" s="48" t="s">
        <v>17</v>
      </c>
      <c r="D66" s="3" t="s">
        <v>14</v>
      </c>
      <c r="E66" s="3">
        <v>8</v>
      </c>
      <c r="F66" s="92"/>
      <c r="G66" s="97">
        <v>0.18</v>
      </c>
      <c r="H66" s="88">
        <f t="shared" si="48"/>
        <v>0</v>
      </c>
      <c r="I66" s="88">
        <f t="shared" si="49"/>
        <v>0</v>
      </c>
      <c r="J66" s="3">
        <v>8</v>
      </c>
      <c r="K66" s="92"/>
      <c r="L66" s="97">
        <v>0.18</v>
      </c>
      <c r="M66" s="88">
        <f t="shared" si="50"/>
        <v>0</v>
      </c>
      <c r="N66" s="88">
        <f t="shared" si="51"/>
        <v>0</v>
      </c>
      <c r="O66" s="3">
        <v>8</v>
      </c>
      <c r="P66" s="92"/>
      <c r="Q66" s="97">
        <v>0.18</v>
      </c>
      <c r="R66" s="88">
        <f t="shared" si="52"/>
        <v>0</v>
      </c>
      <c r="S66" s="88">
        <f t="shared" si="53"/>
        <v>0</v>
      </c>
    </row>
    <row r="67" spans="1:19" ht="32.25" customHeight="1">
      <c r="A67" s="218"/>
      <c r="B67" s="218"/>
      <c r="C67" s="48" t="s">
        <v>123</v>
      </c>
      <c r="D67" s="3" t="s">
        <v>14</v>
      </c>
      <c r="E67" s="3">
        <v>2</v>
      </c>
      <c r="F67" s="92"/>
      <c r="G67" s="97">
        <v>0.18</v>
      </c>
      <c r="H67" s="88">
        <f t="shared" si="48"/>
        <v>0</v>
      </c>
      <c r="I67" s="88">
        <f t="shared" si="49"/>
        <v>0</v>
      </c>
      <c r="J67" s="3">
        <v>2</v>
      </c>
      <c r="K67" s="92"/>
      <c r="L67" s="97">
        <v>0.18</v>
      </c>
      <c r="M67" s="88">
        <f t="shared" si="50"/>
        <v>0</v>
      </c>
      <c r="N67" s="88">
        <f t="shared" si="51"/>
        <v>0</v>
      </c>
      <c r="O67" s="3">
        <v>2</v>
      </c>
      <c r="P67" s="92"/>
      <c r="Q67" s="97">
        <v>0.18</v>
      </c>
      <c r="R67" s="88">
        <f t="shared" si="52"/>
        <v>0</v>
      </c>
      <c r="S67" s="88">
        <f t="shared" si="53"/>
        <v>0</v>
      </c>
    </row>
    <row r="68" spans="1:19" ht="32.25" customHeight="1">
      <c r="A68" s="218"/>
      <c r="B68" s="218"/>
      <c r="C68" s="48" t="s">
        <v>19</v>
      </c>
      <c r="D68" s="3" t="s">
        <v>14</v>
      </c>
      <c r="E68" s="3">
        <v>2</v>
      </c>
      <c r="F68" s="92"/>
      <c r="G68" s="97">
        <v>0.18</v>
      </c>
      <c r="H68" s="88">
        <f t="shared" si="48"/>
        <v>0</v>
      </c>
      <c r="I68" s="88">
        <f t="shared" si="49"/>
        <v>0</v>
      </c>
      <c r="J68" s="3">
        <v>2</v>
      </c>
      <c r="K68" s="92"/>
      <c r="L68" s="97">
        <v>0.18</v>
      </c>
      <c r="M68" s="88">
        <f t="shared" si="50"/>
        <v>0</v>
      </c>
      <c r="N68" s="88">
        <f t="shared" si="51"/>
        <v>0</v>
      </c>
      <c r="O68" s="3">
        <v>2</v>
      </c>
      <c r="P68" s="92"/>
      <c r="Q68" s="97">
        <v>0.18</v>
      </c>
      <c r="R68" s="88">
        <f t="shared" si="52"/>
        <v>0</v>
      </c>
      <c r="S68" s="88">
        <f t="shared" si="53"/>
        <v>0</v>
      </c>
    </row>
    <row r="69" spans="1:19" ht="32.25" customHeight="1">
      <c r="A69" s="218"/>
      <c r="B69" s="218"/>
      <c r="C69" s="48" t="s">
        <v>36</v>
      </c>
      <c r="D69" s="3" t="s">
        <v>14</v>
      </c>
      <c r="E69" s="3">
        <v>2</v>
      </c>
      <c r="F69" s="92"/>
      <c r="G69" s="97">
        <v>0.18</v>
      </c>
      <c r="H69" s="88">
        <f t="shared" si="48"/>
        <v>0</v>
      </c>
      <c r="I69" s="88">
        <f t="shared" si="49"/>
        <v>0</v>
      </c>
      <c r="J69" s="3">
        <v>2</v>
      </c>
      <c r="K69" s="92"/>
      <c r="L69" s="97">
        <v>0.18</v>
      </c>
      <c r="M69" s="88">
        <f t="shared" si="50"/>
        <v>0</v>
      </c>
      <c r="N69" s="88">
        <f t="shared" si="51"/>
        <v>0</v>
      </c>
      <c r="O69" s="3">
        <v>2</v>
      </c>
      <c r="P69" s="92"/>
      <c r="Q69" s="97">
        <v>0.18</v>
      </c>
      <c r="R69" s="88">
        <f t="shared" si="52"/>
        <v>0</v>
      </c>
      <c r="S69" s="88">
        <f t="shared" si="53"/>
        <v>0</v>
      </c>
    </row>
    <row r="70" spans="1:19" ht="32.25" customHeight="1">
      <c r="A70" s="218"/>
      <c r="B70" s="218"/>
      <c r="C70" s="48" t="s">
        <v>20</v>
      </c>
      <c r="D70" s="3" t="s">
        <v>14</v>
      </c>
      <c r="E70" s="3">
        <v>2</v>
      </c>
      <c r="F70" s="92"/>
      <c r="G70" s="97">
        <v>0.18</v>
      </c>
      <c r="H70" s="88">
        <f t="shared" si="48"/>
        <v>0</v>
      </c>
      <c r="I70" s="88">
        <f t="shared" si="49"/>
        <v>0</v>
      </c>
      <c r="J70" s="3">
        <v>2</v>
      </c>
      <c r="K70" s="92"/>
      <c r="L70" s="97">
        <v>0.18</v>
      </c>
      <c r="M70" s="88">
        <f t="shared" si="50"/>
        <v>0</v>
      </c>
      <c r="N70" s="88">
        <f t="shared" si="51"/>
        <v>0</v>
      </c>
      <c r="O70" s="3">
        <v>2</v>
      </c>
      <c r="P70" s="92"/>
      <c r="Q70" s="97">
        <v>0.18</v>
      </c>
      <c r="R70" s="88">
        <f t="shared" si="52"/>
        <v>0</v>
      </c>
      <c r="S70" s="88">
        <f t="shared" si="53"/>
        <v>0</v>
      </c>
    </row>
    <row r="71" spans="1:19" ht="32.25" customHeight="1">
      <c r="A71" s="218"/>
      <c r="B71" s="218"/>
      <c r="C71" s="48" t="s">
        <v>21</v>
      </c>
      <c r="D71" s="3" t="s">
        <v>22</v>
      </c>
      <c r="E71" s="3">
        <v>40</v>
      </c>
      <c r="F71" s="92"/>
      <c r="G71" s="97">
        <v>0.18</v>
      </c>
      <c r="H71" s="88">
        <f t="shared" si="48"/>
        <v>0</v>
      </c>
      <c r="I71" s="88">
        <f t="shared" si="49"/>
        <v>0</v>
      </c>
      <c r="J71" s="3">
        <v>40</v>
      </c>
      <c r="K71" s="92"/>
      <c r="L71" s="97">
        <v>0.18</v>
      </c>
      <c r="M71" s="88">
        <f t="shared" si="50"/>
        <v>0</v>
      </c>
      <c r="N71" s="88">
        <f t="shared" si="51"/>
        <v>0</v>
      </c>
      <c r="O71" s="3">
        <v>40</v>
      </c>
      <c r="P71" s="92"/>
      <c r="Q71" s="97">
        <v>0.18</v>
      </c>
      <c r="R71" s="88">
        <f t="shared" si="52"/>
        <v>0</v>
      </c>
      <c r="S71" s="88">
        <f t="shared" si="53"/>
        <v>0</v>
      </c>
    </row>
    <row r="72" spans="1:19" ht="32.25" customHeight="1">
      <c r="A72" s="218"/>
      <c r="B72" s="218"/>
      <c r="C72" s="46" t="s">
        <v>48</v>
      </c>
      <c r="D72" s="3" t="s">
        <v>49</v>
      </c>
      <c r="E72" s="3">
        <v>1</v>
      </c>
      <c r="F72" s="92"/>
      <c r="G72" s="97">
        <v>0.18</v>
      </c>
      <c r="H72" s="88">
        <f t="shared" si="48"/>
        <v>0</v>
      </c>
      <c r="I72" s="88">
        <f t="shared" si="49"/>
        <v>0</v>
      </c>
      <c r="J72" s="3">
        <v>1</v>
      </c>
      <c r="K72" s="92"/>
      <c r="L72" s="97">
        <v>0.18</v>
      </c>
      <c r="M72" s="88">
        <f t="shared" si="50"/>
        <v>0</v>
      </c>
      <c r="N72" s="88">
        <f t="shared" si="51"/>
        <v>0</v>
      </c>
      <c r="O72" s="3">
        <v>1</v>
      </c>
      <c r="P72" s="92"/>
      <c r="Q72" s="97">
        <v>0.18</v>
      </c>
      <c r="R72" s="88">
        <f t="shared" si="52"/>
        <v>0</v>
      </c>
      <c r="S72" s="88">
        <f t="shared" si="53"/>
        <v>0</v>
      </c>
    </row>
    <row r="73" spans="1:19" ht="32.25" customHeight="1">
      <c r="A73" s="218"/>
      <c r="B73" s="218"/>
      <c r="C73" s="48" t="s">
        <v>124</v>
      </c>
      <c r="D73" s="3" t="s">
        <v>50</v>
      </c>
      <c r="E73" s="3">
        <v>20</v>
      </c>
      <c r="F73" s="92"/>
      <c r="G73" s="97">
        <v>0.18</v>
      </c>
      <c r="H73" s="88">
        <f t="shared" si="48"/>
        <v>0</v>
      </c>
      <c r="I73" s="88">
        <f t="shared" si="49"/>
        <v>0</v>
      </c>
      <c r="J73" s="3">
        <v>20</v>
      </c>
      <c r="K73" s="92"/>
      <c r="L73" s="97">
        <v>0.18</v>
      </c>
      <c r="M73" s="88">
        <f t="shared" si="50"/>
        <v>0</v>
      </c>
      <c r="N73" s="88">
        <f t="shared" si="51"/>
        <v>0</v>
      </c>
      <c r="O73" s="3">
        <v>20</v>
      </c>
      <c r="P73" s="92"/>
      <c r="Q73" s="97">
        <v>0.18</v>
      </c>
      <c r="R73" s="88">
        <f t="shared" si="52"/>
        <v>0</v>
      </c>
      <c r="S73" s="88">
        <f t="shared" si="53"/>
        <v>0</v>
      </c>
    </row>
    <row r="74" spans="1:19" ht="32.25" customHeight="1">
      <c r="A74" s="218"/>
      <c r="B74" s="218"/>
      <c r="C74" s="46" t="s">
        <v>52</v>
      </c>
      <c r="D74" s="3" t="s">
        <v>14</v>
      </c>
      <c r="E74" s="137">
        <v>1</v>
      </c>
      <c r="F74" s="92"/>
      <c r="G74" s="97">
        <v>0.18</v>
      </c>
      <c r="H74" s="88">
        <f t="shared" si="48"/>
        <v>0</v>
      </c>
      <c r="I74" s="88">
        <f t="shared" si="49"/>
        <v>0</v>
      </c>
      <c r="J74" s="137">
        <v>1</v>
      </c>
      <c r="K74" s="92"/>
      <c r="L74" s="97">
        <v>0.18</v>
      </c>
      <c r="M74" s="88">
        <f t="shared" si="50"/>
        <v>0</v>
      </c>
      <c r="N74" s="88">
        <f t="shared" si="51"/>
        <v>0</v>
      </c>
      <c r="O74" s="137">
        <v>1</v>
      </c>
      <c r="P74" s="92"/>
      <c r="Q74" s="97">
        <v>0.18</v>
      </c>
      <c r="R74" s="88">
        <f t="shared" si="52"/>
        <v>0</v>
      </c>
      <c r="S74" s="88">
        <f t="shared" si="53"/>
        <v>0</v>
      </c>
    </row>
    <row r="75" spans="1:19" ht="32.25" customHeight="1">
      <c r="A75" s="218"/>
      <c r="B75" s="218"/>
      <c r="C75" s="48" t="s">
        <v>161</v>
      </c>
      <c r="D75" s="73" t="s">
        <v>159</v>
      </c>
      <c r="E75" s="74">
        <v>10</v>
      </c>
      <c r="F75" s="92"/>
      <c r="G75" s="97">
        <v>0.18</v>
      </c>
      <c r="H75" s="88">
        <f t="shared" si="48"/>
        <v>0</v>
      </c>
      <c r="I75" s="88">
        <f t="shared" si="49"/>
        <v>0</v>
      </c>
      <c r="J75" s="74">
        <v>10</v>
      </c>
      <c r="K75" s="92"/>
      <c r="L75" s="97">
        <v>0.18</v>
      </c>
      <c r="M75" s="88">
        <f t="shared" si="50"/>
        <v>0</v>
      </c>
      <c r="N75" s="88">
        <f t="shared" si="51"/>
        <v>0</v>
      </c>
      <c r="O75" s="74">
        <v>10</v>
      </c>
      <c r="P75" s="92"/>
      <c r="Q75" s="97">
        <v>0.18</v>
      </c>
      <c r="R75" s="88">
        <f t="shared" si="52"/>
        <v>0</v>
      </c>
      <c r="S75" s="88">
        <f t="shared" si="53"/>
        <v>0</v>
      </c>
    </row>
    <row r="76" spans="1:19" ht="32.25" customHeight="1">
      <c r="A76" s="218"/>
      <c r="B76" s="218"/>
      <c r="C76" s="46" t="s">
        <v>162</v>
      </c>
      <c r="D76" s="73" t="s">
        <v>8</v>
      </c>
      <c r="E76" s="74">
        <v>25</v>
      </c>
      <c r="F76" s="92"/>
      <c r="G76" s="97">
        <v>0.18</v>
      </c>
      <c r="H76" s="88">
        <f t="shared" si="48"/>
        <v>0</v>
      </c>
      <c r="I76" s="88">
        <f t="shared" si="49"/>
        <v>0</v>
      </c>
      <c r="J76" s="74">
        <v>25</v>
      </c>
      <c r="K76" s="92"/>
      <c r="L76" s="97">
        <v>0.18</v>
      </c>
      <c r="M76" s="88">
        <f t="shared" si="50"/>
        <v>0</v>
      </c>
      <c r="N76" s="88">
        <f t="shared" si="51"/>
        <v>0</v>
      </c>
      <c r="O76" s="74">
        <v>25</v>
      </c>
      <c r="P76" s="92"/>
      <c r="Q76" s="97">
        <v>0.18</v>
      </c>
      <c r="R76" s="88">
        <f t="shared" si="52"/>
        <v>0</v>
      </c>
      <c r="S76" s="88">
        <f t="shared" si="53"/>
        <v>0</v>
      </c>
    </row>
    <row r="77" spans="1:19" ht="30" customHeight="1">
      <c r="A77" s="218"/>
      <c r="B77" s="218"/>
      <c r="C77" s="42" t="s">
        <v>25</v>
      </c>
      <c r="D77" s="32" t="s">
        <v>42</v>
      </c>
      <c r="E77" s="94">
        <v>1</v>
      </c>
      <c r="F77" s="130"/>
      <c r="G77" s="121">
        <v>0.18</v>
      </c>
      <c r="H77" s="129">
        <f t="shared" si="48"/>
        <v>0</v>
      </c>
      <c r="I77" s="129">
        <f t="shared" si="49"/>
        <v>0</v>
      </c>
      <c r="J77" s="94">
        <v>1</v>
      </c>
      <c r="K77" s="130"/>
      <c r="L77" s="121">
        <v>0.18</v>
      </c>
      <c r="M77" s="129">
        <f t="shared" si="50"/>
        <v>0</v>
      </c>
      <c r="N77" s="129">
        <f t="shared" si="51"/>
        <v>0</v>
      </c>
      <c r="O77" s="94">
        <v>1</v>
      </c>
      <c r="P77" s="95"/>
      <c r="Q77" s="97">
        <v>0.18</v>
      </c>
      <c r="R77" s="88">
        <f t="shared" si="52"/>
        <v>0</v>
      </c>
      <c r="S77" s="88">
        <f t="shared" si="53"/>
        <v>0</v>
      </c>
    </row>
    <row r="78" spans="1:19" ht="30" customHeight="1">
      <c r="A78" s="218"/>
      <c r="B78" s="218"/>
      <c r="C78" s="42" t="s">
        <v>27</v>
      </c>
      <c r="D78" s="32" t="s">
        <v>42</v>
      </c>
      <c r="E78" s="94">
        <v>1</v>
      </c>
      <c r="F78" s="130"/>
      <c r="G78" s="121">
        <v>0.18</v>
      </c>
      <c r="H78" s="129">
        <f t="shared" si="48"/>
        <v>0</v>
      </c>
      <c r="I78" s="129">
        <f t="shared" si="49"/>
        <v>0</v>
      </c>
      <c r="J78" s="94">
        <v>1</v>
      </c>
      <c r="K78" s="130"/>
      <c r="L78" s="121">
        <v>0.18</v>
      </c>
      <c r="M78" s="129">
        <f t="shared" si="50"/>
        <v>0</v>
      </c>
      <c r="N78" s="129">
        <f t="shared" si="51"/>
        <v>0</v>
      </c>
      <c r="O78" s="94">
        <v>1</v>
      </c>
      <c r="P78" s="95"/>
      <c r="Q78" s="97">
        <v>0.18</v>
      </c>
      <c r="R78" s="88">
        <f t="shared" si="52"/>
        <v>0</v>
      </c>
      <c r="S78" s="88">
        <f t="shared" si="53"/>
        <v>0</v>
      </c>
    </row>
    <row r="79" spans="1:19" ht="30" customHeight="1">
      <c r="A79" s="218"/>
      <c r="B79" s="218"/>
      <c r="C79" s="42" t="s">
        <v>28</v>
      </c>
      <c r="D79" s="32" t="s">
        <v>42</v>
      </c>
      <c r="E79" s="94">
        <v>1</v>
      </c>
      <c r="F79" s="130"/>
      <c r="G79" s="121">
        <v>0.18</v>
      </c>
      <c r="H79" s="129">
        <f t="shared" si="48"/>
        <v>0</v>
      </c>
      <c r="I79" s="129">
        <f t="shared" si="49"/>
        <v>0</v>
      </c>
      <c r="J79" s="94">
        <v>1</v>
      </c>
      <c r="K79" s="130"/>
      <c r="L79" s="121">
        <v>0.18</v>
      </c>
      <c r="M79" s="129">
        <f t="shared" si="50"/>
        <v>0</v>
      </c>
      <c r="N79" s="129">
        <f t="shared" si="51"/>
        <v>0</v>
      </c>
      <c r="O79" s="94">
        <v>1</v>
      </c>
      <c r="P79" s="95"/>
      <c r="Q79" s="97">
        <v>0.18</v>
      </c>
      <c r="R79" s="88">
        <f t="shared" si="52"/>
        <v>0</v>
      </c>
      <c r="S79" s="88">
        <f t="shared" si="53"/>
        <v>0</v>
      </c>
    </row>
    <row r="80" spans="1:19" ht="32.25" customHeight="1">
      <c r="A80" s="218"/>
      <c r="B80" s="218"/>
      <c r="C80" s="48" t="s">
        <v>18</v>
      </c>
      <c r="D80" s="3" t="s">
        <v>14</v>
      </c>
      <c r="E80" s="3">
        <v>10</v>
      </c>
      <c r="F80" s="92"/>
      <c r="G80" s="97">
        <v>0.05</v>
      </c>
      <c r="H80" s="88">
        <f t="shared" ref="H80:H86" si="54">F80*(100%+G80)</f>
        <v>0</v>
      </c>
      <c r="I80" s="88">
        <f t="shared" ref="I80:I86" si="55">E80*H80</f>
        <v>0</v>
      </c>
      <c r="J80" s="3">
        <v>10</v>
      </c>
      <c r="K80" s="92"/>
      <c r="L80" s="97">
        <v>0.05</v>
      </c>
      <c r="M80" s="88">
        <f t="shared" ref="M80:M86" si="56">K80*(100%+L80)</f>
        <v>0</v>
      </c>
      <c r="N80" s="88">
        <f t="shared" ref="N80:N86" si="57">J80*M80</f>
        <v>0</v>
      </c>
      <c r="O80" s="3">
        <v>10</v>
      </c>
      <c r="P80" s="92"/>
      <c r="Q80" s="97">
        <v>0.05</v>
      </c>
      <c r="R80" s="88">
        <f t="shared" ref="R80:R86" si="58">P80*(100%+Q80)</f>
        <v>0</v>
      </c>
      <c r="S80" s="88">
        <f t="shared" ref="S80:S86" si="59">O80*R80</f>
        <v>0</v>
      </c>
    </row>
    <row r="81" spans="1:19" ht="32.25" customHeight="1">
      <c r="A81" s="218"/>
      <c r="B81" s="218"/>
      <c r="C81" s="46" t="s">
        <v>167</v>
      </c>
      <c r="D81" s="3" t="s">
        <v>4</v>
      </c>
      <c r="E81" s="3">
        <v>3</v>
      </c>
      <c r="F81" s="92"/>
      <c r="G81" s="97">
        <v>0.05</v>
      </c>
      <c r="H81" s="88">
        <f t="shared" si="54"/>
        <v>0</v>
      </c>
      <c r="I81" s="88">
        <f t="shared" si="55"/>
        <v>0</v>
      </c>
      <c r="J81" s="3">
        <v>3</v>
      </c>
      <c r="K81" s="92"/>
      <c r="L81" s="97">
        <v>0.05</v>
      </c>
      <c r="M81" s="88">
        <f t="shared" si="56"/>
        <v>0</v>
      </c>
      <c r="N81" s="88">
        <f t="shared" si="57"/>
        <v>0</v>
      </c>
      <c r="O81" s="3">
        <v>3</v>
      </c>
      <c r="P81" s="92"/>
      <c r="Q81" s="97">
        <v>0.05</v>
      </c>
      <c r="R81" s="88">
        <f t="shared" si="58"/>
        <v>0</v>
      </c>
      <c r="S81" s="88">
        <f t="shared" si="59"/>
        <v>0</v>
      </c>
    </row>
    <row r="82" spans="1:19" ht="32.25" customHeight="1">
      <c r="A82" s="218"/>
      <c r="B82" s="218"/>
      <c r="C82" s="46" t="s">
        <v>69</v>
      </c>
      <c r="D82" s="3" t="s">
        <v>4</v>
      </c>
      <c r="E82" s="3">
        <v>3</v>
      </c>
      <c r="F82" s="92"/>
      <c r="G82" s="97">
        <v>0.05</v>
      </c>
      <c r="H82" s="88">
        <f t="shared" si="54"/>
        <v>0</v>
      </c>
      <c r="I82" s="88">
        <f t="shared" si="55"/>
        <v>0</v>
      </c>
      <c r="J82" s="3">
        <v>3</v>
      </c>
      <c r="K82" s="92"/>
      <c r="L82" s="97">
        <v>0.05</v>
      </c>
      <c r="M82" s="88">
        <f t="shared" si="56"/>
        <v>0</v>
      </c>
      <c r="N82" s="88">
        <f t="shared" si="57"/>
        <v>0</v>
      </c>
      <c r="O82" s="3">
        <v>3</v>
      </c>
      <c r="P82" s="92"/>
      <c r="Q82" s="97">
        <v>0.05</v>
      </c>
      <c r="R82" s="88">
        <f t="shared" si="58"/>
        <v>0</v>
      </c>
      <c r="S82" s="88">
        <f t="shared" si="59"/>
        <v>0</v>
      </c>
    </row>
    <row r="83" spans="1:19" ht="32.25" customHeight="1">
      <c r="A83" s="218"/>
      <c r="B83" s="218"/>
      <c r="C83" s="46" t="s">
        <v>71</v>
      </c>
      <c r="D83" s="3" t="s">
        <v>4</v>
      </c>
      <c r="E83" s="3">
        <v>3</v>
      </c>
      <c r="F83" s="92"/>
      <c r="G83" s="97">
        <v>0.05</v>
      </c>
      <c r="H83" s="88">
        <f t="shared" si="54"/>
        <v>0</v>
      </c>
      <c r="I83" s="88">
        <f t="shared" si="55"/>
        <v>0</v>
      </c>
      <c r="J83" s="3">
        <v>3</v>
      </c>
      <c r="K83" s="92"/>
      <c r="L83" s="97">
        <v>0.05</v>
      </c>
      <c r="M83" s="88">
        <f t="shared" si="56"/>
        <v>0</v>
      </c>
      <c r="N83" s="88">
        <f t="shared" si="57"/>
        <v>0</v>
      </c>
      <c r="O83" s="3">
        <v>3</v>
      </c>
      <c r="P83" s="92"/>
      <c r="Q83" s="97">
        <v>0.05</v>
      </c>
      <c r="R83" s="88">
        <f t="shared" si="58"/>
        <v>0</v>
      </c>
      <c r="S83" s="88">
        <f t="shared" si="59"/>
        <v>0</v>
      </c>
    </row>
    <row r="84" spans="1:19" ht="32.25" customHeight="1">
      <c r="A84" s="218"/>
      <c r="B84" s="218"/>
      <c r="C84" s="46" t="s">
        <v>72</v>
      </c>
      <c r="D84" s="3" t="s">
        <v>4</v>
      </c>
      <c r="E84" s="3">
        <v>3</v>
      </c>
      <c r="F84" s="92"/>
      <c r="G84" s="97">
        <v>0.05</v>
      </c>
      <c r="H84" s="88">
        <f t="shared" si="54"/>
        <v>0</v>
      </c>
      <c r="I84" s="88">
        <f t="shared" si="55"/>
        <v>0</v>
      </c>
      <c r="J84" s="3">
        <v>3</v>
      </c>
      <c r="K84" s="92"/>
      <c r="L84" s="97">
        <v>0.05</v>
      </c>
      <c r="M84" s="88">
        <f t="shared" si="56"/>
        <v>0</v>
      </c>
      <c r="N84" s="88">
        <f t="shared" si="57"/>
        <v>0</v>
      </c>
      <c r="O84" s="3">
        <v>3</v>
      </c>
      <c r="P84" s="92"/>
      <c r="Q84" s="97">
        <v>0.05</v>
      </c>
      <c r="R84" s="88">
        <f t="shared" si="58"/>
        <v>0</v>
      </c>
      <c r="S84" s="88">
        <f t="shared" si="59"/>
        <v>0</v>
      </c>
    </row>
    <row r="85" spans="1:19" ht="32.25" customHeight="1">
      <c r="A85" s="218"/>
      <c r="B85" s="218"/>
      <c r="C85" s="46" t="s">
        <v>244</v>
      </c>
      <c r="D85" s="3" t="s">
        <v>4</v>
      </c>
      <c r="E85" s="3">
        <v>3</v>
      </c>
      <c r="F85" s="92"/>
      <c r="G85" s="97">
        <v>0.05</v>
      </c>
      <c r="H85" s="88">
        <f t="shared" si="54"/>
        <v>0</v>
      </c>
      <c r="I85" s="88">
        <f t="shared" si="55"/>
        <v>0</v>
      </c>
      <c r="J85" s="3">
        <v>3</v>
      </c>
      <c r="K85" s="92"/>
      <c r="L85" s="97">
        <v>0.05</v>
      </c>
      <c r="M85" s="88">
        <f t="shared" si="56"/>
        <v>0</v>
      </c>
      <c r="N85" s="88">
        <f t="shared" si="57"/>
        <v>0</v>
      </c>
      <c r="O85" s="3">
        <v>3</v>
      </c>
      <c r="P85" s="92"/>
      <c r="Q85" s="97">
        <v>0.05</v>
      </c>
      <c r="R85" s="88">
        <f t="shared" si="58"/>
        <v>0</v>
      </c>
      <c r="S85" s="88">
        <f t="shared" si="59"/>
        <v>0</v>
      </c>
    </row>
    <row r="86" spans="1:19" ht="32.25" customHeight="1">
      <c r="A86" s="218"/>
      <c r="B86" s="218"/>
      <c r="C86" s="46" t="s">
        <v>23</v>
      </c>
      <c r="D86" s="3" t="s">
        <v>22</v>
      </c>
      <c r="E86" s="3">
        <v>600</v>
      </c>
      <c r="F86" s="92"/>
      <c r="G86" s="97">
        <v>0.05</v>
      </c>
      <c r="H86" s="88">
        <f t="shared" si="54"/>
        <v>0</v>
      </c>
      <c r="I86" s="88">
        <f t="shared" si="55"/>
        <v>0</v>
      </c>
      <c r="J86" s="3">
        <v>600</v>
      </c>
      <c r="K86" s="92"/>
      <c r="L86" s="97">
        <v>0.05</v>
      </c>
      <c r="M86" s="88">
        <f t="shared" si="56"/>
        <v>0</v>
      </c>
      <c r="N86" s="88">
        <f t="shared" si="57"/>
        <v>0</v>
      </c>
      <c r="O86" s="3">
        <v>600</v>
      </c>
      <c r="P86" s="92"/>
      <c r="Q86" s="97">
        <v>0.05</v>
      </c>
      <c r="R86" s="88">
        <f t="shared" si="58"/>
        <v>0</v>
      </c>
      <c r="S86" s="88">
        <f t="shared" si="59"/>
        <v>0</v>
      </c>
    </row>
    <row r="87" spans="1:19" ht="32.25" customHeight="1">
      <c r="A87" s="218"/>
      <c r="B87" s="220"/>
      <c r="C87" s="58" t="s">
        <v>65</v>
      </c>
      <c r="D87" s="59"/>
      <c r="E87" s="233">
        <f>SUM(I52:I86)</f>
        <v>0</v>
      </c>
      <c r="F87" s="198"/>
      <c r="G87" s="198"/>
      <c r="H87" s="198"/>
      <c r="I87" s="199"/>
      <c r="J87" s="233">
        <f>SUM(N52:N86)</f>
        <v>0</v>
      </c>
      <c r="K87" s="198"/>
      <c r="L87" s="198"/>
      <c r="M87" s="198"/>
      <c r="N87" s="199"/>
      <c r="O87" s="233">
        <f>SUM(S52:S86)</f>
        <v>0</v>
      </c>
      <c r="P87" s="198"/>
      <c r="Q87" s="198"/>
      <c r="R87" s="198"/>
      <c r="S87" s="199"/>
    </row>
    <row r="88" spans="1:19" ht="35.1" customHeight="1">
      <c r="A88" s="29" t="s">
        <v>1</v>
      </c>
      <c r="B88" s="29"/>
      <c r="C88" s="28" t="s">
        <v>54</v>
      </c>
      <c r="D88" s="26"/>
      <c r="E88" s="51" t="s">
        <v>33</v>
      </c>
      <c r="F88" s="52" t="s">
        <v>44</v>
      </c>
      <c r="G88" s="78" t="s">
        <v>45</v>
      </c>
      <c r="H88" s="78" t="s">
        <v>46</v>
      </c>
      <c r="I88" s="78" t="s">
        <v>47</v>
      </c>
      <c r="J88" s="51" t="s">
        <v>33</v>
      </c>
      <c r="K88" s="52" t="s">
        <v>44</v>
      </c>
      <c r="L88" s="78" t="s">
        <v>45</v>
      </c>
      <c r="M88" s="78" t="s">
        <v>46</v>
      </c>
      <c r="N88" s="78" t="s">
        <v>47</v>
      </c>
      <c r="O88" s="51" t="s">
        <v>33</v>
      </c>
      <c r="P88" s="52" t="s">
        <v>44</v>
      </c>
      <c r="Q88" s="78" t="s">
        <v>45</v>
      </c>
      <c r="R88" s="78" t="s">
        <v>46</v>
      </c>
      <c r="S88" s="78" t="s">
        <v>47</v>
      </c>
    </row>
    <row r="89" spans="1:19" ht="35.1" customHeight="1">
      <c r="A89" s="212">
        <v>1</v>
      </c>
      <c r="B89" s="212" t="s">
        <v>154</v>
      </c>
      <c r="C89" s="35" t="s">
        <v>73</v>
      </c>
      <c r="D89" s="24" t="s">
        <v>4</v>
      </c>
      <c r="E89" s="131">
        <v>12</v>
      </c>
      <c r="F89" s="122"/>
      <c r="G89" s="121">
        <v>0.18</v>
      </c>
      <c r="H89" s="149">
        <f t="shared" ref="H89:H96" si="60">F89*(100%+G89)</f>
        <v>0</v>
      </c>
      <c r="I89" s="149">
        <f t="shared" ref="I89:I96" si="61">E89*H89</f>
        <v>0</v>
      </c>
      <c r="J89" s="131">
        <v>12</v>
      </c>
      <c r="K89" s="122"/>
      <c r="L89" s="121">
        <v>0.18</v>
      </c>
      <c r="M89" s="129">
        <f t="shared" ref="M89:M96" si="62">K89*(100%+L89)</f>
        <v>0</v>
      </c>
      <c r="N89" s="129">
        <f t="shared" ref="N89:N96" si="63">J89*M89</f>
        <v>0</v>
      </c>
      <c r="O89" s="131">
        <v>12</v>
      </c>
      <c r="P89" s="105"/>
      <c r="Q89" s="97">
        <v>0.18</v>
      </c>
      <c r="R89" s="88">
        <f t="shared" ref="R89:R96" si="64">P89*(100%+Q89)</f>
        <v>0</v>
      </c>
      <c r="S89" s="88">
        <f t="shared" ref="S89:S96" si="65">O89*R89</f>
        <v>0</v>
      </c>
    </row>
    <row r="90" spans="1:19" ht="35.1" customHeight="1">
      <c r="A90" s="213"/>
      <c r="B90" s="213"/>
      <c r="C90" s="36" t="s">
        <v>75</v>
      </c>
      <c r="D90" s="24" t="s">
        <v>4</v>
      </c>
      <c r="E90" s="131">
        <f>12*8</f>
        <v>96</v>
      </c>
      <c r="F90" s="122"/>
      <c r="G90" s="121">
        <v>0.18</v>
      </c>
      <c r="H90" s="149">
        <f t="shared" si="60"/>
        <v>0</v>
      </c>
      <c r="I90" s="149">
        <f t="shared" si="61"/>
        <v>0</v>
      </c>
      <c r="J90" s="131">
        <f>12*8</f>
        <v>96</v>
      </c>
      <c r="K90" s="122"/>
      <c r="L90" s="121">
        <v>0.18</v>
      </c>
      <c r="M90" s="129">
        <f t="shared" si="62"/>
        <v>0</v>
      </c>
      <c r="N90" s="129">
        <f t="shared" si="63"/>
        <v>0</v>
      </c>
      <c r="O90" s="131">
        <f>12*8</f>
        <v>96</v>
      </c>
      <c r="P90" s="105"/>
      <c r="Q90" s="97">
        <v>0.18</v>
      </c>
      <c r="R90" s="88">
        <f t="shared" si="64"/>
        <v>0</v>
      </c>
      <c r="S90" s="88">
        <f t="shared" si="65"/>
        <v>0</v>
      </c>
    </row>
    <row r="91" spans="1:19" ht="35.1" customHeight="1">
      <c r="A91" s="213"/>
      <c r="B91" s="213"/>
      <c r="C91" s="36" t="s">
        <v>74</v>
      </c>
      <c r="D91" s="24" t="s">
        <v>8</v>
      </c>
      <c r="E91" s="131">
        <f>12*7</f>
        <v>84</v>
      </c>
      <c r="F91" s="122"/>
      <c r="G91" s="121">
        <v>0.05</v>
      </c>
      <c r="H91" s="149">
        <f t="shared" si="60"/>
        <v>0</v>
      </c>
      <c r="I91" s="149">
        <f t="shared" si="61"/>
        <v>0</v>
      </c>
      <c r="J91" s="131">
        <f>12*6</f>
        <v>72</v>
      </c>
      <c r="K91" s="122"/>
      <c r="L91" s="121">
        <v>0.05</v>
      </c>
      <c r="M91" s="129">
        <f t="shared" si="62"/>
        <v>0</v>
      </c>
      <c r="N91" s="129">
        <f t="shared" si="63"/>
        <v>0</v>
      </c>
      <c r="O91" s="131">
        <f>12*6</f>
        <v>72</v>
      </c>
      <c r="P91" s="105"/>
      <c r="Q91" s="97">
        <v>0.05</v>
      </c>
      <c r="R91" s="88">
        <f t="shared" si="64"/>
        <v>0</v>
      </c>
      <c r="S91" s="88">
        <f t="shared" si="65"/>
        <v>0</v>
      </c>
    </row>
    <row r="92" spans="1:19" ht="35.1" customHeight="1">
      <c r="A92" s="213"/>
      <c r="B92" s="213"/>
      <c r="C92" s="36" t="s">
        <v>240</v>
      </c>
      <c r="D92" s="24" t="s">
        <v>8</v>
      </c>
      <c r="E92" s="131">
        <f>12</f>
        <v>12</v>
      </c>
      <c r="F92" s="122"/>
      <c r="G92" s="121">
        <v>0.05</v>
      </c>
      <c r="H92" s="149">
        <f t="shared" si="60"/>
        <v>0</v>
      </c>
      <c r="I92" s="149">
        <f t="shared" si="61"/>
        <v>0</v>
      </c>
      <c r="J92" s="131">
        <f>12*2</f>
        <v>24</v>
      </c>
      <c r="K92" s="122"/>
      <c r="L92" s="121">
        <v>0.05</v>
      </c>
      <c r="M92" s="129">
        <f t="shared" si="62"/>
        <v>0</v>
      </c>
      <c r="N92" s="129">
        <f t="shared" si="63"/>
        <v>0</v>
      </c>
      <c r="O92" s="131">
        <f>12*2</f>
        <v>24</v>
      </c>
      <c r="P92" s="105"/>
      <c r="Q92" s="97">
        <v>0.05</v>
      </c>
      <c r="R92" s="88">
        <f t="shared" si="64"/>
        <v>0</v>
      </c>
      <c r="S92" s="88">
        <f t="shared" si="65"/>
        <v>0</v>
      </c>
    </row>
    <row r="93" spans="1:19" ht="35.1" customHeight="1">
      <c r="A93" s="213"/>
      <c r="B93" s="213"/>
      <c r="C93" s="36" t="s">
        <v>55</v>
      </c>
      <c r="D93" s="24" t="s">
        <v>8</v>
      </c>
      <c r="E93" s="131">
        <f>12*7</f>
        <v>84</v>
      </c>
      <c r="F93" s="122"/>
      <c r="G93" s="121">
        <v>0.05</v>
      </c>
      <c r="H93" s="149">
        <f t="shared" si="60"/>
        <v>0</v>
      </c>
      <c r="I93" s="149">
        <f t="shared" si="61"/>
        <v>0</v>
      </c>
      <c r="J93" s="131">
        <f>12*7</f>
        <v>84</v>
      </c>
      <c r="K93" s="122"/>
      <c r="L93" s="121">
        <v>0.05</v>
      </c>
      <c r="M93" s="129">
        <f t="shared" si="62"/>
        <v>0</v>
      </c>
      <c r="N93" s="129">
        <f t="shared" si="63"/>
        <v>0</v>
      </c>
      <c r="O93" s="131">
        <f>12*7</f>
        <v>84</v>
      </c>
      <c r="P93" s="105"/>
      <c r="Q93" s="97">
        <v>0.05</v>
      </c>
      <c r="R93" s="88">
        <f t="shared" si="64"/>
        <v>0</v>
      </c>
      <c r="S93" s="88">
        <f t="shared" si="65"/>
        <v>0</v>
      </c>
    </row>
    <row r="94" spans="1:19" ht="35.1" customHeight="1">
      <c r="A94" s="213"/>
      <c r="B94" s="213"/>
      <c r="C94" s="36" t="s">
        <v>56</v>
      </c>
      <c r="D94" s="24" t="s">
        <v>8</v>
      </c>
      <c r="E94" s="131">
        <f>12*2</f>
        <v>24</v>
      </c>
      <c r="F94" s="122"/>
      <c r="G94" s="121">
        <v>0.05</v>
      </c>
      <c r="H94" s="149">
        <f t="shared" si="60"/>
        <v>0</v>
      </c>
      <c r="I94" s="149">
        <f t="shared" si="61"/>
        <v>0</v>
      </c>
      <c r="J94" s="131">
        <f>12*2</f>
        <v>24</v>
      </c>
      <c r="K94" s="122"/>
      <c r="L94" s="121">
        <v>0.05</v>
      </c>
      <c r="M94" s="129">
        <f t="shared" si="62"/>
        <v>0</v>
      </c>
      <c r="N94" s="129">
        <f t="shared" si="63"/>
        <v>0</v>
      </c>
      <c r="O94" s="131">
        <f>12*2</f>
        <v>24</v>
      </c>
      <c r="P94" s="105"/>
      <c r="Q94" s="97">
        <v>0.05</v>
      </c>
      <c r="R94" s="88">
        <f t="shared" si="64"/>
        <v>0</v>
      </c>
      <c r="S94" s="88">
        <f t="shared" si="65"/>
        <v>0</v>
      </c>
    </row>
    <row r="95" spans="1:19" ht="35.1" customHeight="1">
      <c r="A95" s="213"/>
      <c r="B95" s="213"/>
      <c r="C95" s="36" t="s">
        <v>241</v>
      </c>
      <c r="D95" s="24" t="s">
        <v>8</v>
      </c>
      <c r="E95" s="131">
        <f>12*2</f>
        <v>24</v>
      </c>
      <c r="F95" s="122"/>
      <c r="G95" s="121">
        <v>0.05</v>
      </c>
      <c r="H95" s="149">
        <f t="shared" si="60"/>
        <v>0</v>
      </c>
      <c r="I95" s="149">
        <f t="shared" si="61"/>
        <v>0</v>
      </c>
      <c r="J95" s="131">
        <f>12*2</f>
        <v>24</v>
      </c>
      <c r="K95" s="122"/>
      <c r="L95" s="121">
        <v>0.05</v>
      </c>
      <c r="M95" s="129">
        <f t="shared" si="62"/>
        <v>0</v>
      </c>
      <c r="N95" s="129">
        <f t="shared" si="63"/>
        <v>0</v>
      </c>
      <c r="O95" s="131">
        <f>12*2</f>
        <v>24</v>
      </c>
      <c r="P95" s="105"/>
      <c r="Q95" s="97">
        <v>0.05</v>
      </c>
      <c r="R95" s="88">
        <f t="shared" si="64"/>
        <v>0</v>
      </c>
      <c r="S95" s="88">
        <f t="shared" si="65"/>
        <v>0</v>
      </c>
    </row>
    <row r="96" spans="1:19" ht="35.1" customHeight="1">
      <c r="A96" s="213"/>
      <c r="B96" s="213"/>
      <c r="C96" s="36" t="s">
        <v>57</v>
      </c>
      <c r="D96" s="24" t="s">
        <v>8</v>
      </c>
      <c r="E96" s="131">
        <f>12*3</f>
        <v>36</v>
      </c>
      <c r="F96" s="122"/>
      <c r="G96" s="121">
        <v>0.05</v>
      </c>
      <c r="H96" s="149">
        <f t="shared" si="60"/>
        <v>0</v>
      </c>
      <c r="I96" s="149">
        <f t="shared" si="61"/>
        <v>0</v>
      </c>
      <c r="J96" s="131">
        <f>12*3</f>
        <v>36</v>
      </c>
      <c r="K96" s="122"/>
      <c r="L96" s="121">
        <v>0.05</v>
      </c>
      <c r="M96" s="129">
        <f t="shared" si="62"/>
        <v>0</v>
      </c>
      <c r="N96" s="129">
        <f t="shared" si="63"/>
        <v>0</v>
      </c>
      <c r="O96" s="131">
        <f>12*3</f>
        <v>36</v>
      </c>
      <c r="P96" s="105"/>
      <c r="Q96" s="97">
        <v>0.05</v>
      </c>
      <c r="R96" s="88">
        <f t="shared" si="64"/>
        <v>0</v>
      </c>
      <c r="S96" s="88">
        <f t="shared" si="65"/>
        <v>0</v>
      </c>
    </row>
    <row r="97" spans="1:21" ht="35.1" customHeight="1">
      <c r="A97" s="213"/>
      <c r="B97" s="213"/>
      <c r="C97" s="33" t="s">
        <v>64</v>
      </c>
      <c r="D97" s="60"/>
      <c r="E97" s="204">
        <f>SUM(I89:I96)</f>
        <v>0</v>
      </c>
      <c r="F97" s="205"/>
      <c r="G97" s="205"/>
      <c r="H97" s="205"/>
      <c r="I97" s="206">
        <f>SUM(I89:I96)</f>
        <v>0</v>
      </c>
      <c r="J97" s="204">
        <f>SUM(N89:N96)</f>
        <v>0</v>
      </c>
      <c r="K97" s="205"/>
      <c r="L97" s="205"/>
      <c r="M97" s="205"/>
      <c r="N97" s="206">
        <f>SUM(N89:N96)</f>
        <v>0</v>
      </c>
      <c r="O97" s="204">
        <f>SUM(S89:S96)</f>
        <v>0</v>
      </c>
      <c r="P97" s="205"/>
      <c r="Q97" s="205"/>
      <c r="R97" s="205"/>
      <c r="S97" s="206">
        <f>SUM(S89:S96)</f>
        <v>0</v>
      </c>
    </row>
    <row r="98" spans="1:21" ht="30" customHeight="1">
      <c r="A98" s="213">
        <v>2</v>
      </c>
      <c r="B98" s="213"/>
      <c r="C98" s="37" t="s">
        <v>114</v>
      </c>
      <c r="D98" s="24"/>
      <c r="E98" s="131"/>
      <c r="F98" s="130"/>
      <c r="G98" s="132"/>
      <c r="H98" s="133"/>
      <c r="I98" s="133"/>
      <c r="J98" s="131"/>
      <c r="K98" s="130"/>
      <c r="L98" s="132"/>
      <c r="M98" s="133"/>
      <c r="N98" s="133"/>
      <c r="O98" s="131"/>
      <c r="P98" s="95"/>
      <c r="Q98" s="99"/>
      <c r="R98" s="90"/>
      <c r="S98" s="90"/>
    </row>
    <row r="99" spans="1:21" ht="30" customHeight="1">
      <c r="A99" s="213"/>
      <c r="B99" s="213"/>
      <c r="C99" s="38" t="s">
        <v>37</v>
      </c>
      <c r="D99" s="24" t="s">
        <v>8</v>
      </c>
      <c r="E99" s="134">
        <v>10</v>
      </c>
      <c r="F99" s="130"/>
      <c r="G99" s="121">
        <v>0.18</v>
      </c>
      <c r="H99" s="129">
        <f t="shared" ref="H99:H101" si="66">F99*(100%+G99)</f>
        <v>0</v>
      </c>
      <c r="I99" s="129">
        <f t="shared" ref="I99:I101" si="67">E99*H99</f>
        <v>0</v>
      </c>
      <c r="J99" s="134">
        <v>10</v>
      </c>
      <c r="K99" s="130"/>
      <c r="L99" s="121">
        <v>0.18</v>
      </c>
      <c r="M99" s="129">
        <f t="shared" ref="M99:M101" si="68">K99*(100%+L99)</f>
        <v>0</v>
      </c>
      <c r="N99" s="129">
        <f t="shared" ref="N99:N101" si="69">J99*M99</f>
        <v>0</v>
      </c>
      <c r="O99" s="134">
        <v>10</v>
      </c>
      <c r="P99" s="95"/>
      <c r="Q99" s="97">
        <v>0.18</v>
      </c>
      <c r="R99" s="88">
        <f t="shared" ref="R99:R101" si="70">P99*(100%+Q99)</f>
        <v>0</v>
      </c>
      <c r="S99" s="88">
        <f t="shared" ref="S99:S101" si="71">O99*R99</f>
        <v>0</v>
      </c>
    </row>
    <row r="100" spans="1:21" ht="30" customHeight="1">
      <c r="A100" s="213"/>
      <c r="B100" s="213"/>
      <c r="C100" s="38" t="s">
        <v>38</v>
      </c>
      <c r="D100" s="24" t="s">
        <v>8</v>
      </c>
      <c r="E100" s="134">
        <v>5</v>
      </c>
      <c r="F100" s="130"/>
      <c r="G100" s="121">
        <v>0.18</v>
      </c>
      <c r="H100" s="129">
        <f t="shared" si="66"/>
        <v>0</v>
      </c>
      <c r="I100" s="129">
        <f t="shared" si="67"/>
        <v>0</v>
      </c>
      <c r="J100" s="134">
        <v>5</v>
      </c>
      <c r="K100" s="130"/>
      <c r="L100" s="121">
        <v>0.18</v>
      </c>
      <c r="M100" s="129">
        <f t="shared" si="68"/>
        <v>0</v>
      </c>
      <c r="N100" s="129">
        <f t="shared" si="69"/>
        <v>0</v>
      </c>
      <c r="O100" s="134">
        <v>5</v>
      </c>
      <c r="P100" s="95"/>
      <c r="Q100" s="97">
        <v>0.18</v>
      </c>
      <c r="R100" s="88">
        <f t="shared" si="70"/>
        <v>0</v>
      </c>
      <c r="S100" s="88">
        <f t="shared" si="71"/>
        <v>0</v>
      </c>
    </row>
    <row r="101" spans="1:21" ht="30" customHeight="1">
      <c r="A101" s="213"/>
      <c r="B101" s="213"/>
      <c r="C101" s="38" t="s">
        <v>39</v>
      </c>
      <c r="D101" s="24" t="s">
        <v>8</v>
      </c>
      <c r="E101" s="134">
        <v>3</v>
      </c>
      <c r="F101" s="130"/>
      <c r="G101" s="121">
        <v>0.18</v>
      </c>
      <c r="H101" s="129">
        <f t="shared" si="66"/>
        <v>0</v>
      </c>
      <c r="I101" s="129">
        <f t="shared" si="67"/>
        <v>0</v>
      </c>
      <c r="J101" s="134">
        <v>3</v>
      </c>
      <c r="K101" s="130"/>
      <c r="L101" s="121">
        <v>0.18</v>
      </c>
      <c r="M101" s="129">
        <f t="shared" si="68"/>
        <v>0</v>
      </c>
      <c r="N101" s="129">
        <f t="shared" si="69"/>
        <v>0</v>
      </c>
      <c r="O101" s="134">
        <v>3</v>
      </c>
      <c r="P101" s="95"/>
      <c r="Q101" s="97">
        <v>0.18</v>
      </c>
      <c r="R101" s="88">
        <f t="shared" si="70"/>
        <v>0</v>
      </c>
      <c r="S101" s="88">
        <f t="shared" si="71"/>
        <v>0</v>
      </c>
    </row>
    <row r="102" spans="1:21" ht="30" customHeight="1">
      <c r="A102" s="213"/>
      <c r="B102" s="213"/>
      <c r="C102" s="40" t="s">
        <v>115</v>
      </c>
      <c r="D102" s="24"/>
      <c r="E102" s="134"/>
      <c r="F102" s="130"/>
      <c r="G102" s="132"/>
      <c r="H102" s="133"/>
      <c r="I102" s="133"/>
      <c r="J102" s="134"/>
      <c r="K102" s="130"/>
      <c r="L102" s="132"/>
      <c r="M102" s="133"/>
      <c r="N102" s="133"/>
      <c r="O102" s="134"/>
      <c r="P102" s="95"/>
      <c r="Q102" s="99"/>
      <c r="R102" s="90"/>
      <c r="S102" s="90"/>
    </row>
    <row r="103" spans="1:21" ht="30" customHeight="1">
      <c r="A103" s="213"/>
      <c r="B103" s="213"/>
      <c r="C103" s="41" t="s">
        <v>37</v>
      </c>
      <c r="D103" s="24" t="s">
        <v>8</v>
      </c>
      <c r="E103" s="134">
        <v>20</v>
      </c>
      <c r="F103" s="130"/>
      <c r="G103" s="121">
        <v>0.18</v>
      </c>
      <c r="H103" s="129">
        <f t="shared" ref="H103:H105" si="72">F103*(100%+G103)</f>
        <v>0</v>
      </c>
      <c r="I103" s="129">
        <f t="shared" ref="I103:I105" si="73">E103*H103</f>
        <v>0</v>
      </c>
      <c r="J103" s="134">
        <v>20</v>
      </c>
      <c r="K103" s="130"/>
      <c r="L103" s="121">
        <v>0.18</v>
      </c>
      <c r="M103" s="129">
        <f t="shared" ref="M103:M105" si="74">K103*(100%+L103)</f>
        <v>0</v>
      </c>
      <c r="N103" s="129">
        <f t="shared" ref="N103:N105" si="75">J103*M103</f>
        <v>0</v>
      </c>
      <c r="O103" s="134">
        <v>20</v>
      </c>
      <c r="P103" s="95"/>
      <c r="Q103" s="97">
        <v>0.18</v>
      </c>
      <c r="R103" s="88">
        <f t="shared" ref="R103:R105" si="76">P103*(100%+Q103)</f>
        <v>0</v>
      </c>
      <c r="S103" s="88">
        <f t="shared" ref="S103:S105" si="77">O103*R103</f>
        <v>0</v>
      </c>
    </row>
    <row r="104" spans="1:21" ht="30" customHeight="1">
      <c r="A104" s="213"/>
      <c r="B104" s="213"/>
      <c r="C104" s="41" t="s">
        <v>38</v>
      </c>
      <c r="D104" s="24" t="s">
        <v>8</v>
      </c>
      <c r="E104" s="134">
        <v>10</v>
      </c>
      <c r="F104" s="130"/>
      <c r="G104" s="121">
        <v>0.18</v>
      </c>
      <c r="H104" s="129">
        <f t="shared" si="72"/>
        <v>0</v>
      </c>
      <c r="I104" s="129">
        <f t="shared" si="73"/>
        <v>0</v>
      </c>
      <c r="J104" s="134">
        <v>10</v>
      </c>
      <c r="K104" s="130"/>
      <c r="L104" s="121">
        <v>0.18</v>
      </c>
      <c r="M104" s="129">
        <f t="shared" si="74"/>
        <v>0</v>
      </c>
      <c r="N104" s="129">
        <f t="shared" si="75"/>
        <v>0</v>
      </c>
      <c r="O104" s="134">
        <v>10</v>
      </c>
      <c r="P104" s="95"/>
      <c r="Q104" s="97">
        <v>0.18</v>
      </c>
      <c r="R104" s="88">
        <f t="shared" si="76"/>
        <v>0</v>
      </c>
      <c r="S104" s="88">
        <f t="shared" si="77"/>
        <v>0</v>
      </c>
    </row>
    <row r="105" spans="1:21" ht="30" customHeight="1">
      <c r="A105" s="213"/>
      <c r="B105" s="213"/>
      <c r="C105" s="41" t="s">
        <v>39</v>
      </c>
      <c r="D105" s="24" t="s">
        <v>8</v>
      </c>
      <c r="E105" s="134">
        <v>3</v>
      </c>
      <c r="F105" s="130"/>
      <c r="G105" s="121">
        <v>0.18</v>
      </c>
      <c r="H105" s="129">
        <f t="shared" si="72"/>
        <v>0</v>
      </c>
      <c r="I105" s="129">
        <f t="shared" si="73"/>
        <v>0</v>
      </c>
      <c r="J105" s="134">
        <v>3</v>
      </c>
      <c r="K105" s="130"/>
      <c r="L105" s="121">
        <v>0.18</v>
      </c>
      <c r="M105" s="129">
        <f t="shared" si="74"/>
        <v>0</v>
      </c>
      <c r="N105" s="129">
        <f t="shared" si="75"/>
        <v>0</v>
      </c>
      <c r="O105" s="134">
        <v>3</v>
      </c>
      <c r="P105" s="95"/>
      <c r="Q105" s="97">
        <v>0.18</v>
      </c>
      <c r="R105" s="88">
        <f t="shared" si="76"/>
        <v>0</v>
      </c>
      <c r="S105" s="88">
        <f t="shared" si="77"/>
        <v>0</v>
      </c>
    </row>
    <row r="106" spans="1:21" ht="30" customHeight="1">
      <c r="A106" s="213"/>
      <c r="B106" s="213"/>
      <c r="C106" s="30" t="s">
        <v>0</v>
      </c>
      <c r="D106" s="25"/>
      <c r="E106" s="94"/>
      <c r="F106" s="130"/>
      <c r="G106" s="132"/>
      <c r="H106" s="133"/>
      <c r="I106" s="133"/>
      <c r="J106" s="94"/>
      <c r="K106" s="130"/>
      <c r="L106" s="132"/>
      <c r="M106" s="133"/>
      <c r="N106" s="133"/>
      <c r="O106" s="94"/>
      <c r="P106" s="95"/>
      <c r="Q106" s="99"/>
      <c r="R106" s="90"/>
      <c r="S106" s="90"/>
    </row>
    <row r="107" spans="1:21" s="14" customFormat="1" ht="24.2" customHeight="1">
      <c r="A107" s="213"/>
      <c r="B107" s="213"/>
      <c r="C107" s="39" t="s">
        <v>58</v>
      </c>
      <c r="D107" s="13" t="s">
        <v>8</v>
      </c>
      <c r="E107" s="135">
        <v>1</v>
      </c>
      <c r="F107" s="136"/>
      <c r="G107" s="121">
        <v>0.05</v>
      </c>
      <c r="H107" s="129">
        <f t="shared" ref="H107:H134" si="78">F107*(100%+G107)</f>
        <v>0</v>
      </c>
      <c r="I107" s="129">
        <f t="shared" ref="I107:I134" si="79">E107*H107</f>
        <v>0</v>
      </c>
      <c r="J107" s="135">
        <v>1</v>
      </c>
      <c r="K107" s="136"/>
      <c r="L107" s="121">
        <v>0.05</v>
      </c>
      <c r="M107" s="129">
        <f t="shared" ref="M107:M134" si="80">K107*(100%+L107)</f>
        <v>0</v>
      </c>
      <c r="N107" s="129">
        <f t="shared" ref="N107:N134" si="81">J107*M107</f>
        <v>0</v>
      </c>
      <c r="O107" s="135">
        <v>1</v>
      </c>
      <c r="P107" s="96"/>
      <c r="Q107" s="97">
        <v>0.05</v>
      </c>
      <c r="R107" s="88">
        <f t="shared" ref="R107:R134" si="82">P107*(100%+Q107)</f>
        <v>0</v>
      </c>
      <c r="S107" s="88">
        <f t="shared" ref="S107:S134" si="83">O107*R107</f>
        <v>0</v>
      </c>
      <c r="T107" s="116"/>
      <c r="U107" s="116"/>
    </row>
    <row r="108" spans="1:21" s="14" customFormat="1" ht="27.2" customHeight="1">
      <c r="A108" s="213"/>
      <c r="B108" s="213"/>
      <c r="C108" s="39" t="s">
        <v>59</v>
      </c>
      <c r="D108" s="13" t="s">
        <v>8</v>
      </c>
      <c r="E108" s="135">
        <v>1</v>
      </c>
      <c r="F108" s="136"/>
      <c r="G108" s="121">
        <v>0.05</v>
      </c>
      <c r="H108" s="129">
        <f t="shared" si="78"/>
        <v>0</v>
      </c>
      <c r="I108" s="129">
        <f t="shared" si="79"/>
        <v>0</v>
      </c>
      <c r="J108" s="135">
        <v>1</v>
      </c>
      <c r="K108" s="136"/>
      <c r="L108" s="121">
        <v>0.05</v>
      </c>
      <c r="M108" s="129">
        <f t="shared" si="80"/>
        <v>0</v>
      </c>
      <c r="N108" s="129">
        <f t="shared" si="81"/>
        <v>0</v>
      </c>
      <c r="O108" s="135">
        <v>1</v>
      </c>
      <c r="P108" s="96"/>
      <c r="Q108" s="97">
        <v>0.05</v>
      </c>
      <c r="R108" s="88">
        <f t="shared" si="82"/>
        <v>0</v>
      </c>
      <c r="S108" s="88">
        <f t="shared" si="83"/>
        <v>0</v>
      </c>
      <c r="T108" s="116"/>
      <c r="U108" s="116"/>
    </row>
    <row r="109" spans="1:21" s="14" customFormat="1" ht="28.5" customHeight="1">
      <c r="A109" s="213"/>
      <c r="B109" s="213"/>
      <c r="C109" s="39" t="s">
        <v>60</v>
      </c>
      <c r="D109" s="13" t="s">
        <v>8</v>
      </c>
      <c r="E109" s="135">
        <v>1</v>
      </c>
      <c r="F109" s="136"/>
      <c r="G109" s="121">
        <v>0.05</v>
      </c>
      <c r="H109" s="129">
        <f t="shared" si="78"/>
        <v>0</v>
      </c>
      <c r="I109" s="129">
        <f t="shared" si="79"/>
        <v>0</v>
      </c>
      <c r="J109" s="135">
        <v>1</v>
      </c>
      <c r="K109" s="136"/>
      <c r="L109" s="121">
        <v>0.05</v>
      </c>
      <c r="M109" s="129">
        <f t="shared" si="80"/>
        <v>0</v>
      </c>
      <c r="N109" s="129">
        <f t="shared" si="81"/>
        <v>0</v>
      </c>
      <c r="O109" s="135">
        <v>1</v>
      </c>
      <c r="P109" s="96"/>
      <c r="Q109" s="97">
        <v>0.05</v>
      </c>
      <c r="R109" s="88">
        <f t="shared" si="82"/>
        <v>0</v>
      </c>
      <c r="S109" s="88">
        <f t="shared" si="83"/>
        <v>0</v>
      </c>
      <c r="T109" s="116"/>
      <c r="U109" s="116"/>
    </row>
    <row r="110" spans="1:21" s="14" customFormat="1" ht="24.2" customHeight="1">
      <c r="A110" s="213"/>
      <c r="B110" s="213"/>
      <c r="C110" s="39" t="s">
        <v>61</v>
      </c>
      <c r="D110" s="13" t="s">
        <v>8</v>
      </c>
      <c r="E110" s="135">
        <v>1</v>
      </c>
      <c r="F110" s="136"/>
      <c r="G110" s="121">
        <v>0.05</v>
      </c>
      <c r="H110" s="129">
        <f t="shared" si="78"/>
        <v>0</v>
      </c>
      <c r="I110" s="129">
        <f t="shared" si="79"/>
        <v>0</v>
      </c>
      <c r="J110" s="135">
        <v>1</v>
      </c>
      <c r="K110" s="136"/>
      <c r="L110" s="121">
        <v>0.05</v>
      </c>
      <c r="M110" s="129">
        <f t="shared" si="80"/>
        <v>0</v>
      </c>
      <c r="N110" s="129">
        <f t="shared" si="81"/>
        <v>0</v>
      </c>
      <c r="O110" s="135">
        <v>1</v>
      </c>
      <c r="P110" s="96"/>
      <c r="Q110" s="97">
        <v>0.05</v>
      </c>
      <c r="R110" s="88">
        <f t="shared" si="82"/>
        <v>0</v>
      </c>
      <c r="S110" s="88">
        <f t="shared" si="83"/>
        <v>0</v>
      </c>
      <c r="T110" s="116"/>
      <c r="U110" s="116"/>
    </row>
    <row r="111" spans="1:21" s="14" customFormat="1" ht="35.1" customHeight="1">
      <c r="A111" s="213"/>
      <c r="B111" s="213"/>
      <c r="C111" s="39" t="s">
        <v>62</v>
      </c>
      <c r="D111" s="13" t="s">
        <v>8</v>
      </c>
      <c r="E111" s="135">
        <v>1</v>
      </c>
      <c r="F111" s="136"/>
      <c r="G111" s="121">
        <v>0.05</v>
      </c>
      <c r="H111" s="129">
        <f t="shared" si="78"/>
        <v>0</v>
      </c>
      <c r="I111" s="129">
        <f t="shared" si="79"/>
        <v>0</v>
      </c>
      <c r="J111" s="135">
        <v>1</v>
      </c>
      <c r="K111" s="136"/>
      <c r="L111" s="121">
        <v>0.05</v>
      </c>
      <c r="M111" s="129">
        <f t="shared" si="80"/>
        <v>0</v>
      </c>
      <c r="N111" s="129">
        <f t="shared" si="81"/>
        <v>0</v>
      </c>
      <c r="O111" s="135">
        <v>1</v>
      </c>
      <c r="P111" s="96"/>
      <c r="Q111" s="97">
        <v>0.05</v>
      </c>
      <c r="R111" s="88">
        <f t="shared" si="82"/>
        <v>0</v>
      </c>
      <c r="S111" s="88">
        <f t="shared" si="83"/>
        <v>0</v>
      </c>
      <c r="T111" s="116"/>
      <c r="U111" s="116"/>
    </row>
    <row r="112" spans="1:21" s="14" customFormat="1" ht="35.1" customHeight="1">
      <c r="A112" s="213"/>
      <c r="B112" s="213"/>
      <c r="C112" s="39" t="s">
        <v>76</v>
      </c>
      <c r="D112" s="13" t="s">
        <v>8</v>
      </c>
      <c r="E112" s="135">
        <v>1</v>
      </c>
      <c r="F112" s="136"/>
      <c r="G112" s="121">
        <v>0.05</v>
      </c>
      <c r="H112" s="129">
        <f t="shared" si="78"/>
        <v>0</v>
      </c>
      <c r="I112" s="129">
        <f t="shared" si="79"/>
        <v>0</v>
      </c>
      <c r="J112" s="135">
        <v>1</v>
      </c>
      <c r="K112" s="136"/>
      <c r="L112" s="121">
        <v>0.05</v>
      </c>
      <c r="M112" s="129">
        <f t="shared" si="80"/>
        <v>0</v>
      </c>
      <c r="N112" s="129">
        <f t="shared" si="81"/>
        <v>0</v>
      </c>
      <c r="O112" s="135">
        <v>1</v>
      </c>
      <c r="P112" s="96"/>
      <c r="Q112" s="97">
        <v>0.05</v>
      </c>
      <c r="R112" s="88">
        <f t="shared" si="82"/>
        <v>0</v>
      </c>
      <c r="S112" s="88">
        <f t="shared" si="83"/>
        <v>0</v>
      </c>
      <c r="T112" s="116"/>
      <c r="U112" s="116"/>
    </row>
    <row r="113" spans="1:21" s="14" customFormat="1" ht="35.1" customHeight="1">
      <c r="A113" s="213"/>
      <c r="B113" s="213"/>
      <c r="C113" s="39" t="s">
        <v>77</v>
      </c>
      <c r="D113" s="13" t="s">
        <v>8</v>
      </c>
      <c r="E113" s="135">
        <v>1</v>
      </c>
      <c r="F113" s="136"/>
      <c r="G113" s="121">
        <v>0.05</v>
      </c>
      <c r="H113" s="129">
        <f t="shared" si="78"/>
        <v>0</v>
      </c>
      <c r="I113" s="129">
        <f t="shared" si="79"/>
        <v>0</v>
      </c>
      <c r="J113" s="135">
        <v>1</v>
      </c>
      <c r="K113" s="136"/>
      <c r="L113" s="121">
        <v>0.05</v>
      </c>
      <c r="M113" s="129">
        <f t="shared" si="80"/>
        <v>0</v>
      </c>
      <c r="N113" s="129">
        <f t="shared" si="81"/>
        <v>0</v>
      </c>
      <c r="O113" s="135">
        <v>1</v>
      </c>
      <c r="P113" s="96"/>
      <c r="Q113" s="97">
        <v>0.05</v>
      </c>
      <c r="R113" s="88">
        <f t="shared" si="82"/>
        <v>0</v>
      </c>
      <c r="S113" s="88">
        <f t="shared" si="83"/>
        <v>0</v>
      </c>
      <c r="T113" s="116"/>
      <c r="U113" s="116"/>
    </row>
    <row r="114" spans="1:21" s="14" customFormat="1" ht="35.1" customHeight="1">
      <c r="A114" s="213"/>
      <c r="B114" s="213"/>
      <c r="C114" s="39" t="s">
        <v>78</v>
      </c>
      <c r="D114" s="13" t="s">
        <v>8</v>
      </c>
      <c r="E114" s="135">
        <v>1</v>
      </c>
      <c r="F114" s="136"/>
      <c r="G114" s="121">
        <v>0.05</v>
      </c>
      <c r="H114" s="129">
        <f t="shared" si="78"/>
        <v>0</v>
      </c>
      <c r="I114" s="129">
        <f t="shared" si="79"/>
        <v>0</v>
      </c>
      <c r="J114" s="135">
        <v>1</v>
      </c>
      <c r="K114" s="136"/>
      <c r="L114" s="121">
        <v>0.05</v>
      </c>
      <c r="M114" s="129">
        <f t="shared" si="80"/>
        <v>0</v>
      </c>
      <c r="N114" s="129">
        <f t="shared" si="81"/>
        <v>0</v>
      </c>
      <c r="O114" s="135">
        <v>1</v>
      </c>
      <c r="P114" s="96"/>
      <c r="Q114" s="97">
        <v>0.05</v>
      </c>
      <c r="R114" s="88">
        <f t="shared" si="82"/>
        <v>0</v>
      </c>
      <c r="S114" s="88">
        <f t="shared" si="83"/>
        <v>0</v>
      </c>
      <c r="T114" s="116"/>
      <c r="U114" s="116"/>
    </row>
    <row r="115" spans="1:21" s="14" customFormat="1" ht="35.1" customHeight="1">
      <c r="A115" s="213"/>
      <c r="B115" s="213"/>
      <c r="C115" s="39" t="s">
        <v>79</v>
      </c>
      <c r="D115" s="13" t="s">
        <v>8</v>
      </c>
      <c r="E115" s="135">
        <v>1</v>
      </c>
      <c r="F115" s="136"/>
      <c r="G115" s="121">
        <v>0.05</v>
      </c>
      <c r="H115" s="129">
        <f t="shared" si="78"/>
        <v>0</v>
      </c>
      <c r="I115" s="129">
        <f t="shared" si="79"/>
        <v>0</v>
      </c>
      <c r="J115" s="135">
        <v>1</v>
      </c>
      <c r="K115" s="136"/>
      <c r="L115" s="121">
        <v>0.05</v>
      </c>
      <c r="M115" s="129">
        <f t="shared" si="80"/>
        <v>0</v>
      </c>
      <c r="N115" s="129">
        <f t="shared" si="81"/>
        <v>0</v>
      </c>
      <c r="O115" s="135">
        <v>1</v>
      </c>
      <c r="P115" s="96"/>
      <c r="Q115" s="97">
        <v>0.05</v>
      </c>
      <c r="R115" s="88">
        <f t="shared" si="82"/>
        <v>0</v>
      </c>
      <c r="S115" s="88">
        <f t="shared" si="83"/>
        <v>0</v>
      </c>
      <c r="T115" s="116"/>
      <c r="U115" s="116"/>
    </row>
    <row r="116" spans="1:21" s="14" customFormat="1" ht="35.1" customHeight="1">
      <c r="A116" s="213"/>
      <c r="B116" s="213"/>
      <c r="C116" s="39" t="s">
        <v>43</v>
      </c>
      <c r="D116" s="13" t="s">
        <v>24</v>
      </c>
      <c r="E116" s="135">
        <v>1000</v>
      </c>
      <c r="F116" s="136"/>
      <c r="G116" s="121">
        <v>0.05</v>
      </c>
      <c r="H116" s="129">
        <f t="shared" si="78"/>
        <v>0</v>
      </c>
      <c r="I116" s="129">
        <f t="shared" si="79"/>
        <v>0</v>
      </c>
      <c r="J116" s="135">
        <v>1000</v>
      </c>
      <c r="K116" s="136"/>
      <c r="L116" s="121">
        <v>0.05</v>
      </c>
      <c r="M116" s="129">
        <f t="shared" si="80"/>
        <v>0</v>
      </c>
      <c r="N116" s="129">
        <f t="shared" si="81"/>
        <v>0</v>
      </c>
      <c r="O116" s="135">
        <v>1000</v>
      </c>
      <c r="P116" s="96"/>
      <c r="Q116" s="97">
        <v>0.05</v>
      </c>
      <c r="R116" s="88">
        <f t="shared" si="82"/>
        <v>0</v>
      </c>
      <c r="S116" s="88">
        <f t="shared" si="83"/>
        <v>0</v>
      </c>
      <c r="T116" s="116"/>
      <c r="U116" s="116"/>
    </row>
    <row r="117" spans="1:21" s="14" customFormat="1" ht="35.1" customHeight="1">
      <c r="A117" s="213"/>
      <c r="B117" s="213"/>
      <c r="C117" s="39" t="s">
        <v>80</v>
      </c>
      <c r="D117" s="13" t="s">
        <v>94</v>
      </c>
      <c r="E117" s="135">
        <v>5</v>
      </c>
      <c r="F117" s="136"/>
      <c r="G117" s="121">
        <v>0.05</v>
      </c>
      <c r="H117" s="129">
        <f t="shared" si="78"/>
        <v>0</v>
      </c>
      <c r="I117" s="129">
        <f t="shared" si="79"/>
        <v>0</v>
      </c>
      <c r="J117" s="135">
        <v>5</v>
      </c>
      <c r="K117" s="136"/>
      <c r="L117" s="121">
        <v>0.05</v>
      </c>
      <c r="M117" s="129">
        <f t="shared" si="80"/>
        <v>0</v>
      </c>
      <c r="N117" s="129">
        <f t="shared" si="81"/>
        <v>0</v>
      </c>
      <c r="O117" s="135">
        <v>5</v>
      </c>
      <c r="P117" s="96"/>
      <c r="Q117" s="97">
        <v>0.05</v>
      </c>
      <c r="R117" s="88">
        <f t="shared" si="82"/>
        <v>0</v>
      </c>
      <c r="S117" s="88">
        <f t="shared" si="83"/>
        <v>0</v>
      </c>
      <c r="T117" s="116"/>
      <c r="U117" s="116"/>
    </row>
    <row r="118" spans="1:21" s="14" customFormat="1" ht="35.1" customHeight="1">
      <c r="A118" s="213"/>
      <c r="B118" s="213"/>
      <c r="C118" s="39" t="s">
        <v>81</v>
      </c>
      <c r="D118" s="13" t="s">
        <v>22</v>
      </c>
      <c r="E118" s="135">
        <v>1000</v>
      </c>
      <c r="F118" s="136"/>
      <c r="G118" s="121">
        <v>0.05</v>
      </c>
      <c r="H118" s="129">
        <f t="shared" si="78"/>
        <v>0</v>
      </c>
      <c r="I118" s="129">
        <f t="shared" si="79"/>
        <v>0</v>
      </c>
      <c r="J118" s="135">
        <v>1000</v>
      </c>
      <c r="K118" s="136"/>
      <c r="L118" s="121">
        <v>0.05</v>
      </c>
      <c r="M118" s="129">
        <f t="shared" si="80"/>
        <v>0</v>
      </c>
      <c r="N118" s="129">
        <f t="shared" si="81"/>
        <v>0</v>
      </c>
      <c r="O118" s="135">
        <v>1000</v>
      </c>
      <c r="P118" s="96"/>
      <c r="Q118" s="97">
        <v>0.05</v>
      </c>
      <c r="R118" s="88">
        <f t="shared" si="82"/>
        <v>0</v>
      </c>
      <c r="S118" s="88">
        <f t="shared" si="83"/>
        <v>0</v>
      </c>
      <c r="T118" s="116"/>
      <c r="U118" s="116"/>
    </row>
    <row r="119" spans="1:21" s="14" customFormat="1" ht="35.1" customHeight="1">
      <c r="A119" s="213"/>
      <c r="B119" s="213"/>
      <c r="C119" s="39" t="s">
        <v>82</v>
      </c>
      <c r="D119" s="13" t="s">
        <v>94</v>
      </c>
      <c r="E119" s="135">
        <v>15</v>
      </c>
      <c r="F119" s="136"/>
      <c r="G119" s="121">
        <v>0.05</v>
      </c>
      <c r="H119" s="129">
        <f t="shared" si="78"/>
        <v>0</v>
      </c>
      <c r="I119" s="129">
        <f t="shared" si="79"/>
        <v>0</v>
      </c>
      <c r="J119" s="135">
        <v>15</v>
      </c>
      <c r="K119" s="136"/>
      <c r="L119" s="121">
        <v>0.05</v>
      </c>
      <c r="M119" s="129">
        <f t="shared" si="80"/>
        <v>0</v>
      </c>
      <c r="N119" s="129">
        <f t="shared" si="81"/>
        <v>0</v>
      </c>
      <c r="O119" s="135">
        <v>15</v>
      </c>
      <c r="P119" s="96"/>
      <c r="Q119" s="97">
        <v>0.05</v>
      </c>
      <c r="R119" s="88">
        <f t="shared" si="82"/>
        <v>0</v>
      </c>
      <c r="S119" s="88">
        <f t="shared" si="83"/>
        <v>0</v>
      </c>
      <c r="T119" s="116"/>
      <c r="U119" s="116"/>
    </row>
    <row r="120" spans="1:21" s="14" customFormat="1" ht="35.1" customHeight="1">
      <c r="A120" s="213"/>
      <c r="B120" s="213"/>
      <c r="C120" s="39" t="s">
        <v>83</v>
      </c>
      <c r="D120" s="13" t="s">
        <v>22</v>
      </c>
      <c r="E120" s="135">
        <v>1000</v>
      </c>
      <c r="F120" s="136"/>
      <c r="G120" s="121">
        <v>0.05</v>
      </c>
      <c r="H120" s="129">
        <f t="shared" si="78"/>
        <v>0</v>
      </c>
      <c r="I120" s="129">
        <f t="shared" si="79"/>
        <v>0</v>
      </c>
      <c r="J120" s="135">
        <v>1000</v>
      </c>
      <c r="K120" s="136"/>
      <c r="L120" s="121">
        <v>0.05</v>
      </c>
      <c r="M120" s="129">
        <f t="shared" si="80"/>
        <v>0</v>
      </c>
      <c r="N120" s="129">
        <f t="shared" si="81"/>
        <v>0</v>
      </c>
      <c r="O120" s="135">
        <v>1000</v>
      </c>
      <c r="P120" s="96"/>
      <c r="Q120" s="97">
        <v>0.05</v>
      </c>
      <c r="R120" s="88">
        <f t="shared" si="82"/>
        <v>0</v>
      </c>
      <c r="S120" s="88">
        <f t="shared" si="83"/>
        <v>0</v>
      </c>
      <c r="T120" s="116"/>
      <c r="U120" s="116"/>
    </row>
    <row r="121" spans="1:21" s="14" customFormat="1" ht="35.1" customHeight="1">
      <c r="A121" s="213"/>
      <c r="B121" s="213"/>
      <c r="C121" s="39" t="s">
        <v>242</v>
      </c>
      <c r="D121" s="13" t="s">
        <v>94</v>
      </c>
      <c r="E121" s="135">
        <v>5</v>
      </c>
      <c r="F121" s="136"/>
      <c r="G121" s="121">
        <v>0.05</v>
      </c>
      <c r="H121" s="129">
        <f t="shared" si="78"/>
        <v>0</v>
      </c>
      <c r="I121" s="129">
        <f t="shared" si="79"/>
        <v>0</v>
      </c>
      <c r="J121" s="135">
        <v>5</v>
      </c>
      <c r="K121" s="136"/>
      <c r="L121" s="121">
        <v>0.05</v>
      </c>
      <c r="M121" s="129">
        <f t="shared" si="80"/>
        <v>0</v>
      </c>
      <c r="N121" s="129">
        <f t="shared" si="81"/>
        <v>0</v>
      </c>
      <c r="O121" s="135">
        <v>5</v>
      </c>
      <c r="P121" s="96"/>
      <c r="Q121" s="97">
        <v>0.05</v>
      </c>
      <c r="R121" s="88">
        <f t="shared" si="82"/>
        <v>0</v>
      </c>
      <c r="S121" s="88">
        <f t="shared" si="83"/>
        <v>0</v>
      </c>
      <c r="T121" s="116"/>
      <c r="U121" s="116"/>
    </row>
    <row r="122" spans="1:21" s="14" customFormat="1" ht="35.1" customHeight="1">
      <c r="A122" s="213"/>
      <c r="B122" s="213"/>
      <c r="C122" s="39" t="s">
        <v>243</v>
      </c>
      <c r="D122" s="13" t="s">
        <v>22</v>
      </c>
      <c r="E122" s="135">
        <v>1000</v>
      </c>
      <c r="F122" s="136"/>
      <c r="G122" s="121">
        <v>0.05</v>
      </c>
      <c r="H122" s="129">
        <f t="shared" si="78"/>
        <v>0</v>
      </c>
      <c r="I122" s="129">
        <f t="shared" si="79"/>
        <v>0</v>
      </c>
      <c r="J122" s="135">
        <v>1000</v>
      </c>
      <c r="K122" s="136"/>
      <c r="L122" s="121">
        <v>0.05</v>
      </c>
      <c r="M122" s="129">
        <f t="shared" si="80"/>
        <v>0</v>
      </c>
      <c r="N122" s="129">
        <f t="shared" si="81"/>
        <v>0</v>
      </c>
      <c r="O122" s="135">
        <v>1000</v>
      </c>
      <c r="P122" s="96"/>
      <c r="Q122" s="97">
        <v>0.05</v>
      </c>
      <c r="R122" s="88">
        <f t="shared" si="82"/>
        <v>0</v>
      </c>
      <c r="S122" s="88">
        <f t="shared" si="83"/>
        <v>0</v>
      </c>
      <c r="T122" s="116"/>
      <c r="U122" s="116"/>
    </row>
    <row r="123" spans="1:21" s="14" customFormat="1" ht="35.1" customHeight="1">
      <c r="A123" s="213"/>
      <c r="B123" s="213"/>
      <c r="C123" s="39" t="s">
        <v>84</v>
      </c>
      <c r="D123" s="13" t="s">
        <v>94</v>
      </c>
      <c r="E123" s="135">
        <v>5</v>
      </c>
      <c r="F123" s="136"/>
      <c r="G123" s="121">
        <v>0.05</v>
      </c>
      <c r="H123" s="129">
        <f t="shared" si="78"/>
        <v>0</v>
      </c>
      <c r="I123" s="129">
        <f t="shared" si="79"/>
        <v>0</v>
      </c>
      <c r="J123" s="135">
        <v>5</v>
      </c>
      <c r="K123" s="136"/>
      <c r="L123" s="121">
        <v>0.05</v>
      </c>
      <c r="M123" s="129">
        <f t="shared" si="80"/>
        <v>0</v>
      </c>
      <c r="N123" s="129">
        <f t="shared" si="81"/>
        <v>0</v>
      </c>
      <c r="O123" s="135">
        <v>5</v>
      </c>
      <c r="P123" s="96"/>
      <c r="Q123" s="97">
        <v>0.05</v>
      </c>
      <c r="R123" s="88">
        <f t="shared" si="82"/>
        <v>0</v>
      </c>
      <c r="S123" s="88">
        <f t="shared" si="83"/>
        <v>0</v>
      </c>
      <c r="T123" s="116"/>
      <c r="U123" s="116"/>
    </row>
    <row r="124" spans="1:21" s="14" customFormat="1" ht="35.1" customHeight="1">
      <c r="A124" s="213"/>
      <c r="B124" s="213"/>
      <c r="C124" s="39" t="s">
        <v>85</v>
      </c>
      <c r="D124" s="13" t="s">
        <v>22</v>
      </c>
      <c r="E124" s="135">
        <v>1000</v>
      </c>
      <c r="F124" s="136"/>
      <c r="G124" s="121">
        <v>0.05</v>
      </c>
      <c r="H124" s="129">
        <f t="shared" si="78"/>
        <v>0</v>
      </c>
      <c r="I124" s="129">
        <f t="shared" si="79"/>
        <v>0</v>
      </c>
      <c r="J124" s="135">
        <v>1000</v>
      </c>
      <c r="K124" s="136"/>
      <c r="L124" s="121">
        <v>0.05</v>
      </c>
      <c r="M124" s="129">
        <f t="shared" si="80"/>
        <v>0</v>
      </c>
      <c r="N124" s="129">
        <f t="shared" si="81"/>
        <v>0</v>
      </c>
      <c r="O124" s="135">
        <v>1000</v>
      </c>
      <c r="P124" s="96"/>
      <c r="Q124" s="97">
        <v>0.05</v>
      </c>
      <c r="R124" s="88">
        <f t="shared" si="82"/>
        <v>0</v>
      </c>
      <c r="S124" s="88">
        <f t="shared" si="83"/>
        <v>0</v>
      </c>
      <c r="T124" s="116"/>
      <c r="U124" s="116"/>
    </row>
    <row r="125" spans="1:21" s="14" customFormat="1" ht="35.1" customHeight="1">
      <c r="A125" s="213"/>
      <c r="B125" s="213"/>
      <c r="C125" s="39" t="s">
        <v>86</v>
      </c>
      <c r="D125" s="13" t="s">
        <v>94</v>
      </c>
      <c r="E125" s="135">
        <v>15</v>
      </c>
      <c r="F125" s="136"/>
      <c r="G125" s="121">
        <v>0.05</v>
      </c>
      <c r="H125" s="129">
        <f t="shared" si="78"/>
        <v>0</v>
      </c>
      <c r="I125" s="129">
        <f t="shared" si="79"/>
        <v>0</v>
      </c>
      <c r="J125" s="135">
        <v>15</v>
      </c>
      <c r="K125" s="136"/>
      <c r="L125" s="121">
        <v>0.05</v>
      </c>
      <c r="M125" s="129">
        <f t="shared" si="80"/>
        <v>0</v>
      </c>
      <c r="N125" s="129">
        <f t="shared" si="81"/>
        <v>0</v>
      </c>
      <c r="O125" s="135">
        <v>15</v>
      </c>
      <c r="P125" s="96"/>
      <c r="Q125" s="97">
        <v>0.05</v>
      </c>
      <c r="R125" s="88">
        <f t="shared" si="82"/>
        <v>0</v>
      </c>
      <c r="S125" s="88">
        <f t="shared" si="83"/>
        <v>0</v>
      </c>
      <c r="T125" s="116"/>
      <c r="U125" s="116"/>
    </row>
    <row r="126" spans="1:21" s="14" customFormat="1" ht="35.1" customHeight="1">
      <c r="A126" s="213"/>
      <c r="B126" s="213"/>
      <c r="C126" s="39" t="s">
        <v>87</v>
      </c>
      <c r="D126" s="13" t="s">
        <v>22</v>
      </c>
      <c r="E126" s="135">
        <v>1000</v>
      </c>
      <c r="F126" s="136"/>
      <c r="G126" s="121">
        <v>0.05</v>
      </c>
      <c r="H126" s="129">
        <f t="shared" si="78"/>
        <v>0</v>
      </c>
      <c r="I126" s="129">
        <f t="shared" si="79"/>
        <v>0</v>
      </c>
      <c r="J126" s="135">
        <v>1000</v>
      </c>
      <c r="K126" s="136"/>
      <c r="L126" s="121">
        <v>0.05</v>
      </c>
      <c r="M126" s="129">
        <f t="shared" si="80"/>
        <v>0</v>
      </c>
      <c r="N126" s="129">
        <f t="shared" si="81"/>
        <v>0</v>
      </c>
      <c r="O126" s="135">
        <v>1000</v>
      </c>
      <c r="P126" s="96"/>
      <c r="Q126" s="97">
        <v>0.05</v>
      </c>
      <c r="R126" s="88">
        <f t="shared" si="82"/>
        <v>0</v>
      </c>
      <c r="S126" s="88">
        <f t="shared" si="83"/>
        <v>0</v>
      </c>
      <c r="T126" s="116"/>
      <c r="U126" s="116"/>
    </row>
    <row r="127" spans="1:21" s="14" customFormat="1" ht="35.1" customHeight="1">
      <c r="A127" s="213"/>
      <c r="B127" s="213"/>
      <c r="C127" s="39" t="s">
        <v>88</v>
      </c>
      <c r="D127" s="13" t="s">
        <v>94</v>
      </c>
      <c r="E127" s="135">
        <v>5</v>
      </c>
      <c r="F127" s="136"/>
      <c r="G127" s="121">
        <v>0.05</v>
      </c>
      <c r="H127" s="129">
        <f t="shared" si="78"/>
        <v>0</v>
      </c>
      <c r="I127" s="129">
        <f t="shared" si="79"/>
        <v>0</v>
      </c>
      <c r="J127" s="135">
        <v>5</v>
      </c>
      <c r="K127" s="136"/>
      <c r="L127" s="121">
        <v>0.05</v>
      </c>
      <c r="M127" s="129">
        <f t="shared" si="80"/>
        <v>0</v>
      </c>
      <c r="N127" s="129">
        <f t="shared" si="81"/>
        <v>0</v>
      </c>
      <c r="O127" s="135">
        <v>5</v>
      </c>
      <c r="P127" s="96"/>
      <c r="Q127" s="97">
        <v>0.05</v>
      </c>
      <c r="R127" s="88">
        <f t="shared" si="82"/>
        <v>0</v>
      </c>
      <c r="S127" s="88">
        <f t="shared" si="83"/>
        <v>0</v>
      </c>
      <c r="T127" s="116"/>
      <c r="U127" s="116"/>
    </row>
    <row r="128" spans="1:21" s="14" customFormat="1" ht="35.1" customHeight="1">
      <c r="A128" s="213"/>
      <c r="B128" s="213"/>
      <c r="C128" s="39" t="s">
        <v>89</v>
      </c>
      <c r="D128" s="13" t="s">
        <v>22</v>
      </c>
      <c r="E128" s="135">
        <v>500</v>
      </c>
      <c r="F128" s="136"/>
      <c r="G128" s="121">
        <v>0.05</v>
      </c>
      <c r="H128" s="129">
        <f t="shared" si="78"/>
        <v>0</v>
      </c>
      <c r="I128" s="129">
        <f t="shared" si="79"/>
        <v>0</v>
      </c>
      <c r="J128" s="135">
        <v>500</v>
      </c>
      <c r="K128" s="136"/>
      <c r="L128" s="121">
        <v>0.05</v>
      </c>
      <c r="M128" s="129">
        <f t="shared" si="80"/>
        <v>0</v>
      </c>
      <c r="N128" s="129">
        <f t="shared" si="81"/>
        <v>0</v>
      </c>
      <c r="O128" s="135">
        <v>500</v>
      </c>
      <c r="P128" s="96"/>
      <c r="Q128" s="97">
        <v>0.05</v>
      </c>
      <c r="R128" s="88">
        <f t="shared" si="82"/>
        <v>0</v>
      </c>
      <c r="S128" s="88">
        <f t="shared" si="83"/>
        <v>0</v>
      </c>
      <c r="T128" s="116"/>
      <c r="U128" s="116"/>
    </row>
    <row r="129" spans="1:21" s="14" customFormat="1" ht="35.1" customHeight="1">
      <c r="A129" s="213"/>
      <c r="B129" s="213"/>
      <c r="C129" s="39" t="s">
        <v>90</v>
      </c>
      <c r="D129" s="13" t="s">
        <v>94</v>
      </c>
      <c r="E129" s="135">
        <v>5</v>
      </c>
      <c r="F129" s="136"/>
      <c r="G129" s="121">
        <v>0.05</v>
      </c>
      <c r="H129" s="129">
        <f t="shared" si="78"/>
        <v>0</v>
      </c>
      <c r="I129" s="129">
        <f t="shared" si="79"/>
        <v>0</v>
      </c>
      <c r="J129" s="135">
        <v>5</v>
      </c>
      <c r="K129" s="136"/>
      <c r="L129" s="121">
        <v>0.05</v>
      </c>
      <c r="M129" s="129">
        <f t="shared" si="80"/>
        <v>0</v>
      </c>
      <c r="N129" s="129">
        <f t="shared" si="81"/>
        <v>0</v>
      </c>
      <c r="O129" s="135">
        <v>5</v>
      </c>
      <c r="P129" s="96"/>
      <c r="Q129" s="97">
        <v>0.05</v>
      </c>
      <c r="R129" s="88">
        <f t="shared" si="82"/>
        <v>0</v>
      </c>
      <c r="S129" s="88">
        <f t="shared" si="83"/>
        <v>0</v>
      </c>
      <c r="T129" s="116"/>
      <c r="U129" s="116"/>
    </row>
    <row r="130" spans="1:21" s="14" customFormat="1" ht="35.1" customHeight="1">
      <c r="A130" s="213"/>
      <c r="B130" s="213"/>
      <c r="C130" s="39" t="s">
        <v>91</v>
      </c>
      <c r="D130" s="13" t="s">
        <v>22</v>
      </c>
      <c r="E130" s="135">
        <v>500</v>
      </c>
      <c r="F130" s="136"/>
      <c r="G130" s="121">
        <v>0.05</v>
      </c>
      <c r="H130" s="129">
        <f t="shared" si="78"/>
        <v>0</v>
      </c>
      <c r="I130" s="129">
        <f t="shared" si="79"/>
        <v>0</v>
      </c>
      <c r="J130" s="135">
        <v>500</v>
      </c>
      <c r="K130" s="136"/>
      <c r="L130" s="121">
        <v>0.05</v>
      </c>
      <c r="M130" s="129">
        <f t="shared" si="80"/>
        <v>0</v>
      </c>
      <c r="N130" s="129">
        <f t="shared" si="81"/>
        <v>0</v>
      </c>
      <c r="O130" s="135">
        <v>500</v>
      </c>
      <c r="P130" s="96"/>
      <c r="Q130" s="97">
        <v>0.05</v>
      </c>
      <c r="R130" s="88">
        <f t="shared" si="82"/>
        <v>0</v>
      </c>
      <c r="S130" s="88">
        <f t="shared" si="83"/>
        <v>0</v>
      </c>
      <c r="T130" s="116"/>
      <c r="U130" s="116"/>
    </row>
    <row r="131" spans="1:21" s="14" customFormat="1" ht="35.1" customHeight="1">
      <c r="A131" s="213"/>
      <c r="B131" s="213"/>
      <c r="C131" s="39" t="s">
        <v>92</v>
      </c>
      <c r="D131" s="13" t="s">
        <v>94</v>
      </c>
      <c r="E131" s="135">
        <v>5</v>
      </c>
      <c r="F131" s="136"/>
      <c r="G131" s="121">
        <v>0.05</v>
      </c>
      <c r="H131" s="129">
        <f t="shared" si="78"/>
        <v>0</v>
      </c>
      <c r="I131" s="129">
        <f t="shared" si="79"/>
        <v>0</v>
      </c>
      <c r="J131" s="135">
        <v>5</v>
      </c>
      <c r="K131" s="136"/>
      <c r="L131" s="121">
        <v>0.05</v>
      </c>
      <c r="M131" s="129">
        <f t="shared" si="80"/>
        <v>0</v>
      </c>
      <c r="N131" s="129">
        <f t="shared" si="81"/>
        <v>0</v>
      </c>
      <c r="O131" s="135">
        <v>5</v>
      </c>
      <c r="P131" s="96"/>
      <c r="Q131" s="97">
        <v>0.05</v>
      </c>
      <c r="R131" s="88">
        <f t="shared" si="82"/>
        <v>0</v>
      </c>
      <c r="S131" s="88">
        <f t="shared" si="83"/>
        <v>0</v>
      </c>
      <c r="T131" s="116"/>
      <c r="U131" s="116"/>
    </row>
    <row r="132" spans="1:21" s="14" customFormat="1" ht="35.1" customHeight="1">
      <c r="A132" s="213"/>
      <c r="B132" s="213"/>
      <c r="C132" s="39" t="s">
        <v>93</v>
      </c>
      <c r="D132" s="13" t="s">
        <v>22</v>
      </c>
      <c r="E132" s="135">
        <v>500</v>
      </c>
      <c r="F132" s="136"/>
      <c r="G132" s="121">
        <v>0.05</v>
      </c>
      <c r="H132" s="129">
        <f t="shared" si="78"/>
        <v>0</v>
      </c>
      <c r="I132" s="129">
        <f t="shared" si="79"/>
        <v>0</v>
      </c>
      <c r="J132" s="135">
        <v>500</v>
      </c>
      <c r="K132" s="136"/>
      <c r="L132" s="121">
        <v>0.05</v>
      </c>
      <c r="M132" s="129">
        <f t="shared" si="80"/>
        <v>0</v>
      </c>
      <c r="N132" s="129">
        <f t="shared" si="81"/>
        <v>0</v>
      </c>
      <c r="O132" s="135">
        <v>500</v>
      </c>
      <c r="P132" s="96"/>
      <c r="Q132" s="97">
        <v>0.05</v>
      </c>
      <c r="R132" s="88">
        <f t="shared" si="82"/>
        <v>0</v>
      </c>
      <c r="S132" s="88">
        <f t="shared" si="83"/>
        <v>0</v>
      </c>
      <c r="T132" s="116"/>
      <c r="U132" s="116"/>
    </row>
    <row r="133" spans="1:21" s="14" customFormat="1" ht="35.1" customHeight="1">
      <c r="A133" s="213"/>
      <c r="B133" s="213"/>
      <c r="C133" s="39" t="s">
        <v>95</v>
      </c>
      <c r="D133" s="13" t="s">
        <v>8</v>
      </c>
      <c r="E133" s="135">
        <v>10</v>
      </c>
      <c r="F133" s="136"/>
      <c r="G133" s="121">
        <v>0.05</v>
      </c>
      <c r="H133" s="129">
        <f t="shared" si="78"/>
        <v>0</v>
      </c>
      <c r="I133" s="129">
        <f t="shared" si="79"/>
        <v>0</v>
      </c>
      <c r="J133" s="135">
        <v>10</v>
      </c>
      <c r="K133" s="136"/>
      <c r="L133" s="121">
        <v>0.05</v>
      </c>
      <c r="M133" s="129">
        <f t="shared" si="80"/>
        <v>0</v>
      </c>
      <c r="N133" s="129">
        <f t="shared" si="81"/>
        <v>0</v>
      </c>
      <c r="O133" s="135">
        <v>10</v>
      </c>
      <c r="P133" s="96"/>
      <c r="Q133" s="97">
        <v>0.05</v>
      </c>
      <c r="R133" s="88">
        <f t="shared" si="82"/>
        <v>0</v>
      </c>
      <c r="S133" s="88">
        <f t="shared" si="83"/>
        <v>0</v>
      </c>
      <c r="T133" s="116"/>
      <c r="U133" s="116"/>
    </row>
    <row r="134" spans="1:21" s="14" customFormat="1" ht="35.1" customHeight="1">
      <c r="A134" s="213"/>
      <c r="B134" s="213"/>
      <c r="C134" s="39" t="s">
        <v>96</v>
      </c>
      <c r="D134" s="13" t="s">
        <v>22</v>
      </c>
      <c r="E134" s="135">
        <v>2000</v>
      </c>
      <c r="F134" s="136"/>
      <c r="G134" s="121">
        <v>0.05</v>
      </c>
      <c r="H134" s="129">
        <f t="shared" si="78"/>
        <v>0</v>
      </c>
      <c r="I134" s="129">
        <f t="shared" si="79"/>
        <v>0</v>
      </c>
      <c r="J134" s="135">
        <v>2000</v>
      </c>
      <c r="K134" s="136"/>
      <c r="L134" s="121">
        <v>0.05</v>
      </c>
      <c r="M134" s="129">
        <f t="shared" si="80"/>
        <v>0</v>
      </c>
      <c r="N134" s="129">
        <f t="shared" si="81"/>
        <v>0</v>
      </c>
      <c r="O134" s="135">
        <v>2000</v>
      </c>
      <c r="P134" s="96"/>
      <c r="Q134" s="97">
        <v>0.05</v>
      </c>
      <c r="R134" s="88">
        <f t="shared" si="82"/>
        <v>0</v>
      </c>
      <c r="S134" s="88">
        <f t="shared" si="83"/>
        <v>0</v>
      </c>
      <c r="T134" s="116"/>
      <c r="U134" s="116"/>
    </row>
    <row r="135" spans="1:21" ht="30" customHeight="1">
      <c r="A135" s="213"/>
      <c r="B135" s="213"/>
      <c r="C135" s="30" t="s">
        <v>51</v>
      </c>
      <c r="D135" s="25"/>
      <c r="E135" s="94"/>
      <c r="F135" s="130"/>
      <c r="G135" s="132"/>
      <c r="H135" s="133"/>
      <c r="I135" s="133"/>
      <c r="J135" s="94"/>
      <c r="K135" s="130"/>
      <c r="L135" s="132"/>
      <c r="M135" s="133"/>
      <c r="N135" s="133"/>
      <c r="O135" s="94"/>
      <c r="P135" s="95"/>
      <c r="Q135" s="99"/>
      <c r="R135" s="90"/>
      <c r="S135" s="90"/>
    </row>
    <row r="136" spans="1:21" ht="30" customHeight="1">
      <c r="A136" s="213"/>
      <c r="B136" s="213"/>
      <c r="C136" s="42" t="s">
        <v>25</v>
      </c>
      <c r="D136" s="32" t="s">
        <v>26</v>
      </c>
      <c r="E136" s="94">
        <v>30</v>
      </c>
      <c r="F136" s="130"/>
      <c r="G136" s="121">
        <v>0.18</v>
      </c>
      <c r="H136" s="129">
        <f t="shared" ref="H136:H160" si="84">F136*(100%+G136)</f>
        <v>0</v>
      </c>
      <c r="I136" s="129">
        <f t="shared" ref="I136:I160" si="85">E136*H136</f>
        <v>0</v>
      </c>
      <c r="J136" s="94">
        <v>30</v>
      </c>
      <c r="K136" s="130"/>
      <c r="L136" s="121">
        <v>0.18</v>
      </c>
      <c r="M136" s="129">
        <f t="shared" ref="M136:M160" si="86">K136*(100%+L136)</f>
        <v>0</v>
      </c>
      <c r="N136" s="129">
        <f t="shared" ref="N136:N160" si="87">J136*M136</f>
        <v>0</v>
      </c>
      <c r="O136" s="94">
        <v>30</v>
      </c>
      <c r="P136" s="95"/>
      <c r="Q136" s="97">
        <v>0.18</v>
      </c>
      <c r="R136" s="88">
        <f t="shared" ref="R136:R160" si="88">P136*(100%+Q136)</f>
        <v>0</v>
      </c>
      <c r="S136" s="88">
        <f t="shared" ref="S136:S160" si="89">O136*R136</f>
        <v>0</v>
      </c>
    </row>
    <row r="137" spans="1:21" ht="30" customHeight="1">
      <c r="A137" s="213"/>
      <c r="B137" s="213"/>
      <c r="C137" s="42" t="s">
        <v>27</v>
      </c>
      <c r="D137" s="32" t="s">
        <v>26</v>
      </c>
      <c r="E137" s="94">
        <v>30</v>
      </c>
      <c r="F137" s="130"/>
      <c r="G137" s="121">
        <v>0.18</v>
      </c>
      <c r="H137" s="129">
        <f t="shared" si="84"/>
        <v>0</v>
      </c>
      <c r="I137" s="129">
        <f t="shared" si="85"/>
        <v>0</v>
      </c>
      <c r="J137" s="94">
        <v>30</v>
      </c>
      <c r="K137" s="130"/>
      <c r="L137" s="121">
        <v>0.18</v>
      </c>
      <c r="M137" s="129">
        <f t="shared" si="86"/>
        <v>0</v>
      </c>
      <c r="N137" s="129">
        <f t="shared" si="87"/>
        <v>0</v>
      </c>
      <c r="O137" s="94">
        <v>30</v>
      </c>
      <c r="P137" s="95"/>
      <c r="Q137" s="97">
        <v>0.18</v>
      </c>
      <c r="R137" s="88">
        <f t="shared" si="88"/>
        <v>0</v>
      </c>
      <c r="S137" s="88">
        <f t="shared" si="89"/>
        <v>0</v>
      </c>
    </row>
    <row r="138" spans="1:21" ht="30" customHeight="1">
      <c r="A138" s="213"/>
      <c r="B138" s="213"/>
      <c r="C138" s="42" t="s">
        <v>28</v>
      </c>
      <c r="D138" s="32" t="s">
        <v>26</v>
      </c>
      <c r="E138" s="94">
        <v>30</v>
      </c>
      <c r="F138" s="130"/>
      <c r="G138" s="121">
        <v>0.18</v>
      </c>
      <c r="H138" s="129">
        <f t="shared" si="84"/>
        <v>0</v>
      </c>
      <c r="I138" s="129">
        <f t="shared" si="85"/>
        <v>0</v>
      </c>
      <c r="J138" s="94">
        <v>30</v>
      </c>
      <c r="K138" s="130"/>
      <c r="L138" s="121">
        <v>0.18</v>
      </c>
      <c r="M138" s="129">
        <f t="shared" si="86"/>
        <v>0</v>
      </c>
      <c r="N138" s="129">
        <f t="shared" si="87"/>
        <v>0</v>
      </c>
      <c r="O138" s="94">
        <v>30</v>
      </c>
      <c r="P138" s="95"/>
      <c r="Q138" s="97">
        <v>0.18</v>
      </c>
      <c r="R138" s="88">
        <f t="shared" si="88"/>
        <v>0</v>
      </c>
      <c r="S138" s="88">
        <f t="shared" si="89"/>
        <v>0</v>
      </c>
    </row>
    <row r="139" spans="1:21" ht="30" customHeight="1">
      <c r="A139" s="213"/>
      <c r="B139" s="213"/>
      <c r="C139" s="42" t="s">
        <v>25</v>
      </c>
      <c r="D139" s="32" t="s">
        <v>42</v>
      </c>
      <c r="E139" s="94">
        <v>1</v>
      </c>
      <c r="F139" s="130"/>
      <c r="G139" s="121">
        <v>0.18</v>
      </c>
      <c r="H139" s="129">
        <f t="shared" si="84"/>
        <v>0</v>
      </c>
      <c r="I139" s="129">
        <f t="shared" si="85"/>
        <v>0</v>
      </c>
      <c r="J139" s="94">
        <v>1</v>
      </c>
      <c r="K139" s="130"/>
      <c r="L139" s="121">
        <v>0.18</v>
      </c>
      <c r="M139" s="129">
        <f t="shared" si="86"/>
        <v>0</v>
      </c>
      <c r="N139" s="129">
        <f t="shared" si="87"/>
        <v>0</v>
      </c>
      <c r="O139" s="94">
        <v>1</v>
      </c>
      <c r="P139" s="95"/>
      <c r="Q139" s="97">
        <v>0.18</v>
      </c>
      <c r="R139" s="88">
        <f t="shared" si="88"/>
        <v>0</v>
      </c>
      <c r="S139" s="88">
        <f t="shared" si="89"/>
        <v>0</v>
      </c>
    </row>
    <row r="140" spans="1:21" ht="30" customHeight="1">
      <c r="A140" s="213"/>
      <c r="B140" s="213"/>
      <c r="C140" s="42" t="s">
        <v>27</v>
      </c>
      <c r="D140" s="32" t="s">
        <v>42</v>
      </c>
      <c r="E140" s="94">
        <v>2</v>
      </c>
      <c r="F140" s="130"/>
      <c r="G140" s="121">
        <v>0.18</v>
      </c>
      <c r="H140" s="129">
        <f t="shared" si="84"/>
        <v>0</v>
      </c>
      <c r="I140" s="129">
        <f t="shared" si="85"/>
        <v>0</v>
      </c>
      <c r="J140" s="94">
        <v>2</v>
      </c>
      <c r="K140" s="130"/>
      <c r="L140" s="121">
        <v>0.18</v>
      </c>
      <c r="M140" s="129">
        <f t="shared" si="86"/>
        <v>0</v>
      </c>
      <c r="N140" s="129">
        <f t="shared" si="87"/>
        <v>0</v>
      </c>
      <c r="O140" s="94">
        <v>2</v>
      </c>
      <c r="P140" s="95"/>
      <c r="Q140" s="97">
        <v>0.18</v>
      </c>
      <c r="R140" s="88">
        <f t="shared" si="88"/>
        <v>0</v>
      </c>
      <c r="S140" s="88">
        <f t="shared" si="89"/>
        <v>0</v>
      </c>
    </row>
    <row r="141" spans="1:21" ht="30" customHeight="1">
      <c r="A141" s="213"/>
      <c r="B141" s="213"/>
      <c r="C141" s="42" t="s">
        <v>28</v>
      </c>
      <c r="D141" s="32" t="s">
        <v>42</v>
      </c>
      <c r="E141" s="94">
        <v>2</v>
      </c>
      <c r="F141" s="130"/>
      <c r="G141" s="121">
        <v>0.18</v>
      </c>
      <c r="H141" s="129">
        <f t="shared" si="84"/>
        <v>0</v>
      </c>
      <c r="I141" s="129">
        <f t="shared" si="85"/>
        <v>0</v>
      </c>
      <c r="J141" s="94">
        <v>2</v>
      </c>
      <c r="K141" s="130"/>
      <c r="L141" s="121">
        <v>0.18</v>
      </c>
      <c r="M141" s="129">
        <f t="shared" si="86"/>
        <v>0</v>
      </c>
      <c r="N141" s="129">
        <f t="shared" si="87"/>
        <v>0</v>
      </c>
      <c r="O141" s="94">
        <v>2</v>
      </c>
      <c r="P141" s="95"/>
      <c r="Q141" s="97">
        <v>0.18</v>
      </c>
      <c r="R141" s="88">
        <f t="shared" si="88"/>
        <v>0</v>
      </c>
      <c r="S141" s="88">
        <f t="shared" si="89"/>
        <v>0</v>
      </c>
    </row>
    <row r="142" spans="1:21" ht="30" customHeight="1">
      <c r="A142" s="213"/>
      <c r="B142" s="213"/>
      <c r="C142" s="43" t="s">
        <v>101</v>
      </c>
      <c r="D142" s="32" t="s">
        <v>8</v>
      </c>
      <c r="E142" s="94">
        <v>30</v>
      </c>
      <c r="F142" s="130"/>
      <c r="G142" s="121">
        <v>0.18</v>
      </c>
      <c r="H142" s="129">
        <f t="shared" si="84"/>
        <v>0</v>
      </c>
      <c r="I142" s="129">
        <f t="shared" si="85"/>
        <v>0</v>
      </c>
      <c r="J142" s="94">
        <v>10</v>
      </c>
      <c r="K142" s="130"/>
      <c r="L142" s="121">
        <v>0.18</v>
      </c>
      <c r="M142" s="129">
        <f t="shared" si="86"/>
        <v>0</v>
      </c>
      <c r="N142" s="129">
        <f t="shared" si="87"/>
        <v>0</v>
      </c>
      <c r="O142" s="94">
        <v>10</v>
      </c>
      <c r="P142" s="95"/>
      <c r="Q142" s="97">
        <v>0.18</v>
      </c>
      <c r="R142" s="88">
        <f t="shared" si="88"/>
        <v>0</v>
      </c>
      <c r="S142" s="88">
        <f t="shared" si="89"/>
        <v>0</v>
      </c>
    </row>
    <row r="143" spans="1:21" ht="30" customHeight="1">
      <c r="A143" s="213"/>
      <c r="B143" s="213"/>
      <c r="C143" s="43" t="s">
        <v>102</v>
      </c>
      <c r="D143" s="32" t="s">
        <v>8</v>
      </c>
      <c r="E143" s="94">
        <v>20</v>
      </c>
      <c r="F143" s="130"/>
      <c r="G143" s="121">
        <v>0.18</v>
      </c>
      <c r="H143" s="129">
        <f t="shared" si="84"/>
        <v>0</v>
      </c>
      <c r="I143" s="129">
        <f t="shared" si="85"/>
        <v>0</v>
      </c>
      <c r="J143" s="94">
        <v>5</v>
      </c>
      <c r="K143" s="130"/>
      <c r="L143" s="121">
        <v>0.18</v>
      </c>
      <c r="M143" s="129">
        <f t="shared" si="86"/>
        <v>0</v>
      </c>
      <c r="N143" s="129">
        <f t="shared" si="87"/>
        <v>0</v>
      </c>
      <c r="O143" s="94">
        <v>5</v>
      </c>
      <c r="P143" s="95"/>
      <c r="Q143" s="97">
        <v>0.18</v>
      </c>
      <c r="R143" s="88">
        <f t="shared" si="88"/>
        <v>0</v>
      </c>
      <c r="S143" s="88">
        <f t="shared" si="89"/>
        <v>0</v>
      </c>
    </row>
    <row r="144" spans="1:21" ht="30" customHeight="1">
      <c r="A144" s="213"/>
      <c r="B144" s="213"/>
      <c r="C144" s="43" t="s">
        <v>97</v>
      </c>
      <c r="D144" s="32" t="s">
        <v>8</v>
      </c>
      <c r="E144" s="94">
        <v>30</v>
      </c>
      <c r="F144" s="130"/>
      <c r="G144" s="121">
        <v>0.18</v>
      </c>
      <c r="H144" s="129">
        <f t="shared" si="84"/>
        <v>0</v>
      </c>
      <c r="I144" s="129">
        <f t="shared" si="85"/>
        <v>0</v>
      </c>
      <c r="J144" s="94">
        <v>10</v>
      </c>
      <c r="K144" s="130"/>
      <c r="L144" s="121">
        <v>0.18</v>
      </c>
      <c r="M144" s="129">
        <f t="shared" si="86"/>
        <v>0</v>
      </c>
      <c r="N144" s="129">
        <f t="shared" si="87"/>
        <v>0</v>
      </c>
      <c r="O144" s="94">
        <v>10</v>
      </c>
      <c r="P144" s="95"/>
      <c r="Q144" s="97">
        <v>0.18</v>
      </c>
      <c r="R144" s="88">
        <f t="shared" si="88"/>
        <v>0</v>
      </c>
      <c r="S144" s="88">
        <f t="shared" si="89"/>
        <v>0</v>
      </c>
    </row>
    <row r="145" spans="1:19" ht="30" customHeight="1">
      <c r="A145" s="213"/>
      <c r="B145" s="213"/>
      <c r="C145" s="43" t="s">
        <v>98</v>
      </c>
      <c r="D145" s="32" t="s">
        <v>8</v>
      </c>
      <c r="E145" s="94">
        <v>20</v>
      </c>
      <c r="F145" s="130"/>
      <c r="G145" s="121">
        <v>0.18</v>
      </c>
      <c r="H145" s="129">
        <f t="shared" si="84"/>
        <v>0</v>
      </c>
      <c r="I145" s="129">
        <f t="shared" si="85"/>
        <v>0</v>
      </c>
      <c r="J145" s="94">
        <v>5</v>
      </c>
      <c r="K145" s="130"/>
      <c r="L145" s="121">
        <v>0.18</v>
      </c>
      <c r="M145" s="129">
        <f t="shared" si="86"/>
        <v>0</v>
      </c>
      <c r="N145" s="129">
        <f t="shared" si="87"/>
        <v>0</v>
      </c>
      <c r="O145" s="94">
        <v>5</v>
      </c>
      <c r="P145" s="95"/>
      <c r="Q145" s="97">
        <v>0.18</v>
      </c>
      <c r="R145" s="88">
        <f t="shared" si="88"/>
        <v>0</v>
      </c>
      <c r="S145" s="88">
        <f t="shared" si="89"/>
        <v>0</v>
      </c>
    </row>
    <row r="146" spans="1:19" ht="30" customHeight="1">
      <c r="A146" s="213"/>
      <c r="B146" s="213"/>
      <c r="C146" s="43" t="s">
        <v>99</v>
      </c>
      <c r="D146" s="32" t="s">
        <v>8</v>
      </c>
      <c r="E146" s="94">
        <v>30</v>
      </c>
      <c r="F146" s="130"/>
      <c r="G146" s="121">
        <v>0.18</v>
      </c>
      <c r="H146" s="129">
        <f t="shared" si="84"/>
        <v>0</v>
      </c>
      <c r="I146" s="129">
        <f t="shared" si="85"/>
        <v>0</v>
      </c>
      <c r="J146" s="94">
        <v>30</v>
      </c>
      <c r="K146" s="130"/>
      <c r="L146" s="121">
        <v>0.18</v>
      </c>
      <c r="M146" s="129">
        <f t="shared" si="86"/>
        <v>0</v>
      </c>
      <c r="N146" s="129">
        <f t="shared" si="87"/>
        <v>0</v>
      </c>
      <c r="O146" s="94">
        <v>30</v>
      </c>
      <c r="P146" s="95"/>
      <c r="Q146" s="97">
        <v>0.18</v>
      </c>
      <c r="R146" s="88">
        <f t="shared" si="88"/>
        <v>0</v>
      </c>
      <c r="S146" s="88">
        <f t="shared" si="89"/>
        <v>0</v>
      </c>
    </row>
    <row r="147" spans="1:19" ht="30" customHeight="1">
      <c r="A147" s="213"/>
      <c r="B147" s="213"/>
      <c r="C147" s="43" t="s">
        <v>100</v>
      </c>
      <c r="D147" s="32" t="s">
        <v>8</v>
      </c>
      <c r="E147" s="94">
        <v>20</v>
      </c>
      <c r="F147" s="130"/>
      <c r="G147" s="121">
        <v>0.18</v>
      </c>
      <c r="H147" s="129">
        <f t="shared" si="84"/>
        <v>0</v>
      </c>
      <c r="I147" s="129">
        <f t="shared" si="85"/>
        <v>0</v>
      </c>
      <c r="J147" s="94">
        <v>20</v>
      </c>
      <c r="K147" s="130"/>
      <c r="L147" s="121">
        <v>0.18</v>
      </c>
      <c r="M147" s="129">
        <f t="shared" si="86"/>
        <v>0</v>
      </c>
      <c r="N147" s="129">
        <f t="shared" si="87"/>
        <v>0</v>
      </c>
      <c r="O147" s="94">
        <v>20</v>
      </c>
      <c r="P147" s="95"/>
      <c r="Q147" s="97">
        <v>0.18</v>
      </c>
      <c r="R147" s="88">
        <f t="shared" si="88"/>
        <v>0</v>
      </c>
      <c r="S147" s="88">
        <f t="shared" si="89"/>
        <v>0</v>
      </c>
    </row>
    <row r="148" spans="1:19" ht="30" customHeight="1">
      <c r="A148" s="213"/>
      <c r="B148" s="213"/>
      <c r="C148" s="43" t="s">
        <v>103</v>
      </c>
      <c r="D148" s="32" t="s">
        <v>8</v>
      </c>
      <c r="E148" s="94">
        <v>30</v>
      </c>
      <c r="F148" s="130"/>
      <c r="G148" s="121">
        <v>0.18</v>
      </c>
      <c r="H148" s="129">
        <f t="shared" si="84"/>
        <v>0</v>
      </c>
      <c r="I148" s="129">
        <f t="shared" si="85"/>
        <v>0</v>
      </c>
      <c r="J148" s="94">
        <v>30</v>
      </c>
      <c r="K148" s="130"/>
      <c r="L148" s="121">
        <v>0.18</v>
      </c>
      <c r="M148" s="129">
        <f t="shared" si="86"/>
        <v>0</v>
      </c>
      <c r="N148" s="129">
        <f t="shared" si="87"/>
        <v>0</v>
      </c>
      <c r="O148" s="94">
        <v>30</v>
      </c>
      <c r="P148" s="95"/>
      <c r="Q148" s="97">
        <v>0.18</v>
      </c>
      <c r="R148" s="88">
        <f t="shared" si="88"/>
        <v>0</v>
      </c>
      <c r="S148" s="88">
        <f t="shared" si="89"/>
        <v>0</v>
      </c>
    </row>
    <row r="149" spans="1:19" ht="30" customHeight="1">
      <c r="A149" s="213"/>
      <c r="B149" s="213"/>
      <c r="C149" s="43" t="s">
        <v>104</v>
      </c>
      <c r="D149" s="32" t="s">
        <v>8</v>
      </c>
      <c r="E149" s="94">
        <v>20</v>
      </c>
      <c r="F149" s="130"/>
      <c r="G149" s="121">
        <v>0.18</v>
      </c>
      <c r="H149" s="129">
        <f t="shared" si="84"/>
        <v>0</v>
      </c>
      <c r="I149" s="129">
        <f t="shared" si="85"/>
        <v>0</v>
      </c>
      <c r="J149" s="94">
        <v>20</v>
      </c>
      <c r="K149" s="130"/>
      <c r="L149" s="121">
        <v>0.18</v>
      </c>
      <c r="M149" s="129">
        <f t="shared" si="86"/>
        <v>0</v>
      </c>
      <c r="N149" s="129">
        <f t="shared" si="87"/>
        <v>0</v>
      </c>
      <c r="O149" s="94">
        <v>20</v>
      </c>
      <c r="P149" s="95"/>
      <c r="Q149" s="97">
        <v>0.18</v>
      </c>
      <c r="R149" s="88">
        <f t="shared" si="88"/>
        <v>0</v>
      </c>
      <c r="S149" s="88">
        <f t="shared" si="89"/>
        <v>0</v>
      </c>
    </row>
    <row r="150" spans="1:19" ht="30" customHeight="1">
      <c r="A150" s="213"/>
      <c r="B150" s="213"/>
      <c r="C150" s="43" t="s">
        <v>29</v>
      </c>
      <c r="D150" s="32" t="s">
        <v>8</v>
      </c>
      <c r="E150" s="94">
        <v>1</v>
      </c>
      <c r="F150" s="130"/>
      <c r="G150" s="121">
        <v>0.18</v>
      </c>
      <c r="H150" s="129">
        <f t="shared" si="84"/>
        <v>0</v>
      </c>
      <c r="I150" s="129">
        <f t="shared" si="85"/>
        <v>0</v>
      </c>
      <c r="J150" s="94">
        <v>1</v>
      </c>
      <c r="K150" s="130"/>
      <c r="L150" s="121">
        <v>0.18</v>
      </c>
      <c r="M150" s="129">
        <f t="shared" si="86"/>
        <v>0</v>
      </c>
      <c r="N150" s="129">
        <f t="shared" si="87"/>
        <v>0</v>
      </c>
      <c r="O150" s="94">
        <v>1</v>
      </c>
      <c r="P150" s="95"/>
      <c r="Q150" s="97">
        <v>0.18</v>
      </c>
      <c r="R150" s="88">
        <f t="shared" si="88"/>
        <v>0</v>
      </c>
      <c r="S150" s="88">
        <f t="shared" si="89"/>
        <v>0</v>
      </c>
    </row>
    <row r="151" spans="1:19" ht="30" customHeight="1">
      <c r="A151" s="213"/>
      <c r="B151" s="213"/>
      <c r="C151" s="43" t="s">
        <v>30</v>
      </c>
      <c r="D151" s="32" t="s">
        <v>8</v>
      </c>
      <c r="E151" s="94">
        <v>1</v>
      </c>
      <c r="F151" s="130"/>
      <c r="G151" s="121">
        <v>0.18</v>
      </c>
      <c r="H151" s="129">
        <f t="shared" si="84"/>
        <v>0</v>
      </c>
      <c r="I151" s="129">
        <f t="shared" si="85"/>
        <v>0</v>
      </c>
      <c r="J151" s="94">
        <v>1</v>
      </c>
      <c r="K151" s="130"/>
      <c r="L151" s="121">
        <v>0.18</v>
      </c>
      <c r="M151" s="129">
        <f t="shared" si="86"/>
        <v>0</v>
      </c>
      <c r="N151" s="129">
        <f t="shared" si="87"/>
        <v>0</v>
      </c>
      <c r="O151" s="94">
        <v>1</v>
      </c>
      <c r="P151" s="95"/>
      <c r="Q151" s="97">
        <v>0.18</v>
      </c>
      <c r="R151" s="88">
        <f t="shared" si="88"/>
        <v>0</v>
      </c>
      <c r="S151" s="88">
        <f t="shared" si="89"/>
        <v>0</v>
      </c>
    </row>
    <row r="152" spans="1:19" ht="30" customHeight="1">
      <c r="A152" s="213"/>
      <c r="B152" s="213"/>
      <c r="C152" s="43" t="s">
        <v>31</v>
      </c>
      <c r="D152" s="32" t="s">
        <v>8</v>
      </c>
      <c r="E152" s="94">
        <v>1</v>
      </c>
      <c r="F152" s="130"/>
      <c r="G152" s="121">
        <v>0.18</v>
      </c>
      <c r="H152" s="129">
        <f t="shared" si="84"/>
        <v>0</v>
      </c>
      <c r="I152" s="129">
        <f t="shared" si="85"/>
        <v>0</v>
      </c>
      <c r="J152" s="94">
        <v>1</v>
      </c>
      <c r="K152" s="130"/>
      <c r="L152" s="121">
        <v>0.18</v>
      </c>
      <c r="M152" s="129">
        <f t="shared" si="86"/>
        <v>0</v>
      </c>
      <c r="N152" s="129">
        <f t="shared" si="87"/>
        <v>0</v>
      </c>
      <c r="O152" s="94">
        <v>1</v>
      </c>
      <c r="P152" s="95"/>
      <c r="Q152" s="97">
        <v>0.18</v>
      </c>
      <c r="R152" s="88">
        <f t="shared" si="88"/>
        <v>0</v>
      </c>
      <c r="S152" s="88">
        <f t="shared" si="89"/>
        <v>0</v>
      </c>
    </row>
    <row r="153" spans="1:19" ht="30" customHeight="1">
      <c r="A153" s="213"/>
      <c r="B153" s="213"/>
      <c r="C153" s="43" t="s">
        <v>40</v>
      </c>
      <c r="D153" s="32" t="s">
        <v>8</v>
      </c>
      <c r="E153" s="94">
        <v>1</v>
      </c>
      <c r="F153" s="130"/>
      <c r="G153" s="121">
        <v>0.18</v>
      </c>
      <c r="H153" s="129">
        <f t="shared" si="84"/>
        <v>0</v>
      </c>
      <c r="I153" s="129">
        <f t="shared" si="85"/>
        <v>0</v>
      </c>
      <c r="J153" s="94">
        <v>1</v>
      </c>
      <c r="K153" s="130"/>
      <c r="L153" s="121">
        <v>0.18</v>
      </c>
      <c r="M153" s="129">
        <f t="shared" si="86"/>
        <v>0</v>
      </c>
      <c r="N153" s="129">
        <f t="shared" si="87"/>
        <v>0</v>
      </c>
      <c r="O153" s="94">
        <v>1</v>
      </c>
      <c r="P153" s="95"/>
      <c r="Q153" s="97">
        <v>0.18</v>
      </c>
      <c r="R153" s="88">
        <f t="shared" si="88"/>
        <v>0</v>
      </c>
      <c r="S153" s="88">
        <f t="shared" si="89"/>
        <v>0</v>
      </c>
    </row>
    <row r="154" spans="1:19" ht="30" customHeight="1">
      <c r="A154" s="213"/>
      <c r="B154" s="213"/>
      <c r="C154" s="43" t="s">
        <v>41</v>
      </c>
      <c r="D154" s="32" t="s">
        <v>8</v>
      </c>
      <c r="E154" s="94">
        <v>1</v>
      </c>
      <c r="F154" s="130"/>
      <c r="G154" s="121">
        <v>0.18</v>
      </c>
      <c r="H154" s="129">
        <f t="shared" si="84"/>
        <v>0</v>
      </c>
      <c r="I154" s="129">
        <f t="shared" si="85"/>
        <v>0</v>
      </c>
      <c r="J154" s="94">
        <v>1</v>
      </c>
      <c r="K154" s="130"/>
      <c r="L154" s="121">
        <v>0.18</v>
      </c>
      <c r="M154" s="129">
        <f t="shared" si="86"/>
        <v>0</v>
      </c>
      <c r="N154" s="129">
        <f t="shared" si="87"/>
        <v>0</v>
      </c>
      <c r="O154" s="94">
        <v>1</v>
      </c>
      <c r="P154" s="95"/>
      <c r="Q154" s="97">
        <v>0.18</v>
      </c>
      <c r="R154" s="88">
        <f t="shared" si="88"/>
        <v>0</v>
      </c>
      <c r="S154" s="88">
        <f t="shared" si="89"/>
        <v>0</v>
      </c>
    </row>
    <row r="155" spans="1:19" ht="48.75" customHeight="1">
      <c r="A155" s="213"/>
      <c r="B155" s="213"/>
      <c r="C155" s="43" t="s">
        <v>105</v>
      </c>
      <c r="D155" s="32" t="s">
        <v>4</v>
      </c>
      <c r="E155" s="94">
        <v>1</v>
      </c>
      <c r="F155" s="130"/>
      <c r="G155" s="121">
        <v>0.18</v>
      </c>
      <c r="H155" s="129">
        <f t="shared" si="84"/>
        <v>0</v>
      </c>
      <c r="I155" s="129">
        <f t="shared" si="85"/>
        <v>0</v>
      </c>
      <c r="J155" s="94">
        <v>1</v>
      </c>
      <c r="K155" s="130"/>
      <c r="L155" s="121">
        <v>0.18</v>
      </c>
      <c r="M155" s="129">
        <f t="shared" si="86"/>
        <v>0</v>
      </c>
      <c r="N155" s="129">
        <f t="shared" si="87"/>
        <v>0</v>
      </c>
      <c r="O155" s="94">
        <v>1</v>
      </c>
      <c r="P155" s="95"/>
      <c r="Q155" s="97">
        <v>0.18</v>
      </c>
      <c r="R155" s="88">
        <f t="shared" si="88"/>
        <v>0</v>
      </c>
      <c r="S155" s="88">
        <f t="shared" si="89"/>
        <v>0</v>
      </c>
    </row>
    <row r="156" spans="1:19" ht="46.5" customHeight="1">
      <c r="A156" s="213"/>
      <c r="B156" s="213"/>
      <c r="C156" s="43" t="s">
        <v>106</v>
      </c>
      <c r="D156" s="32" t="s">
        <v>4</v>
      </c>
      <c r="E156" s="94">
        <v>1</v>
      </c>
      <c r="F156" s="130"/>
      <c r="G156" s="121">
        <v>0.18</v>
      </c>
      <c r="H156" s="129">
        <f t="shared" si="84"/>
        <v>0</v>
      </c>
      <c r="I156" s="129">
        <f t="shared" si="85"/>
        <v>0</v>
      </c>
      <c r="J156" s="94">
        <v>1</v>
      </c>
      <c r="K156" s="130"/>
      <c r="L156" s="121">
        <v>0.18</v>
      </c>
      <c r="M156" s="129">
        <f t="shared" si="86"/>
        <v>0</v>
      </c>
      <c r="N156" s="129">
        <f t="shared" si="87"/>
        <v>0</v>
      </c>
      <c r="O156" s="94">
        <v>1</v>
      </c>
      <c r="P156" s="95"/>
      <c r="Q156" s="97">
        <v>0.18</v>
      </c>
      <c r="R156" s="88">
        <f t="shared" si="88"/>
        <v>0</v>
      </c>
      <c r="S156" s="88">
        <f t="shared" si="89"/>
        <v>0</v>
      </c>
    </row>
    <row r="157" spans="1:19" ht="44.25" customHeight="1">
      <c r="A157" s="213"/>
      <c r="B157" s="213"/>
      <c r="C157" s="43" t="s">
        <v>107</v>
      </c>
      <c r="D157" s="32" t="s">
        <v>4</v>
      </c>
      <c r="E157" s="94">
        <v>1</v>
      </c>
      <c r="F157" s="130"/>
      <c r="G157" s="121">
        <v>0.18</v>
      </c>
      <c r="H157" s="129">
        <f t="shared" si="84"/>
        <v>0</v>
      </c>
      <c r="I157" s="129">
        <f t="shared" si="85"/>
        <v>0</v>
      </c>
      <c r="J157" s="94">
        <v>1</v>
      </c>
      <c r="K157" s="130"/>
      <c r="L157" s="121">
        <v>0.18</v>
      </c>
      <c r="M157" s="129">
        <f t="shared" si="86"/>
        <v>0</v>
      </c>
      <c r="N157" s="129">
        <f t="shared" si="87"/>
        <v>0</v>
      </c>
      <c r="O157" s="94">
        <v>1</v>
      </c>
      <c r="P157" s="95"/>
      <c r="Q157" s="97">
        <v>0.18</v>
      </c>
      <c r="R157" s="88">
        <f t="shared" si="88"/>
        <v>0</v>
      </c>
      <c r="S157" s="88">
        <f t="shared" si="89"/>
        <v>0</v>
      </c>
    </row>
    <row r="158" spans="1:19" ht="30" customHeight="1">
      <c r="A158" s="213"/>
      <c r="B158" s="213"/>
      <c r="C158" s="43" t="s">
        <v>108</v>
      </c>
      <c r="D158" s="32" t="s">
        <v>4</v>
      </c>
      <c r="E158" s="94">
        <v>5</v>
      </c>
      <c r="F158" s="130"/>
      <c r="G158" s="121">
        <v>0.18</v>
      </c>
      <c r="H158" s="129">
        <f t="shared" si="84"/>
        <v>0</v>
      </c>
      <c r="I158" s="129">
        <f t="shared" si="85"/>
        <v>0</v>
      </c>
      <c r="J158" s="94">
        <v>5</v>
      </c>
      <c r="K158" s="130"/>
      <c r="L158" s="121">
        <v>0.18</v>
      </c>
      <c r="M158" s="129">
        <f t="shared" si="86"/>
        <v>0</v>
      </c>
      <c r="N158" s="129">
        <f t="shared" si="87"/>
        <v>0</v>
      </c>
      <c r="O158" s="94">
        <v>5</v>
      </c>
      <c r="P158" s="95"/>
      <c r="Q158" s="97">
        <v>0.18</v>
      </c>
      <c r="R158" s="88">
        <f t="shared" si="88"/>
        <v>0</v>
      </c>
      <c r="S158" s="88">
        <f t="shared" si="89"/>
        <v>0</v>
      </c>
    </row>
    <row r="159" spans="1:19" ht="30" customHeight="1">
      <c r="A159" s="213"/>
      <c r="B159" s="213"/>
      <c r="C159" s="43" t="s">
        <v>109</v>
      </c>
      <c r="D159" s="32" t="s">
        <v>94</v>
      </c>
      <c r="E159" s="94">
        <v>200</v>
      </c>
      <c r="F159" s="130"/>
      <c r="G159" s="121">
        <v>0.18</v>
      </c>
      <c r="H159" s="129">
        <f t="shared" si="84"/>
        <v>0</v>
      </c>
      <c r="I159" s="129">
        <f t="shared" si="85"/>
        <v>0</v>
      </c>
      <c r="J159" s="94">
        <v>200</v>
      </c>
      <c r="K159" s="130"/>
      <c r="L159" s="121">
        <v>0.18</v>
      </c>
      <c r="M159" s="129">
        <f t="shared" si="86"/>
        <v>0</v>
      </c>
      <c r="N159" s="129">
        <f t="shared" si="87"/>
        <v>0</v>
      </c>
      <c r="O159" s="94">
        <v>200</v>
      </c>
      <c r="P159" s="95"/>
      <c r="Q159" s="97">
        <v>0.18</v>
      </c>
      <c r="R159" s="88">
        <f t="shared" si="88"/>
        <v>0</v>
      </c>
      <c r="S159" s="88">
        <f t="shared" si="89"/>
        <v>0</v>
      </c>
    </row>
    <row r="160" spans="1:19" ht="30" customHeight="1">
      <c r="A160" s="213"/>
      <c r="B160" s="213"/>
      <c r="C160" s="43" t="s">
        <v>110</v>
      </c>
      <c r="D160" s="32" t="s">
        <v>94</v>
      </c>
      <c r="E160" s="94">
        <v>100</v>
      </c>
      <c r="F160" s="130"/>
      <c r="G160" s="121">
        <v>0.18</v>
      </c>
      <c r="H160" s="129">
        <f t="shared" si="84"/>
        <v>0</v>
      </c>
      <c r="I160" s="129">
        <f t="shared" si="85"/>
        <v>0</v>
      </c>
      <c r="J160" s="94">
        <v>100</v>
      </c>
      <c r="K160" s="130"/>
      <c r="L160" s="121">
        <v>0.18</v>
      </c>
      <c r="M160" s="129">
        <f t="shared" si="86"/>
        <v>0</v>
      </c>
      <c r="N160" s="129">
        <f t="shared" si="87"/>
        <v>0</v>
      </c>
      <c r="O160" s="94">
        <v>100</v>
      </c>
      <c r="P160" s="95"/>
      <c r="Q160" s="97">
        <v>0.18</v>
      </c>
      <c r="R160" s="88">
        <f t="shared" si="88"/>
        <v>0</v>
      </c>
      <c r="S160" s="88">
        <f t="shared" si="89"/>
        <v>0</v>
      </c>
    </row>
    <row r="161" spans="1:19" ht="30" customHeight="1">
      <c r="A161" s="213"/>
      <c r="B161" s="213"/>
      <c r="C161" s="30" t="s">
        <v>32</v>
      </c>
      <c r="D161" s="25"/>
      <c r="E161" s="94"/>
      <c r="F161" s="130"/>
      <c r="G161" s="132"/>
      <c r="H161" s="133"/>
      <c r="I161" s="133"/>
      <c r="J161" s="94"/>
      <c r="K161" s="130"/>
      <c r="L161" s="132"/>
      <c r="M161" s="133"/>
      <c r="N161" s="133"/>
      <c r="O161" s="94"/>
      <c r="P161" s="95"/>
      <c r="Q161" s="99"/>
      <c r="R161" s="90"/>
      <c r="S161" s="90"/>
    </row>
    <row r="162" spans="1:19" ht="30" customHeight="1">
      <c r="A162" s="213"/>
      <c r="B162" s="213"/>
      <c r="C162" s="44" t="s">
        <v>125</v>
      </c>
      <c r="D162" s="25" t="s">
        <v>11</v>
      </c>
      <c r="E162" s="94">
        <v>1</v>
      </c>
      <c r="F162" s="130"/>
      <c r="G162" s="121">
        <v>0.18</v>
      </c>
      <c r="H162" s="129">
        <f t="shared" ref="H162:H165" si="90">F162*(100%+G162)</f>
        <v>0</v>
      </c>
      <c r="I162" s="129">
        <f t="shared" ref="I162:I165" si="91">E162*H162</f>
        <v>0</v>
      </c>
      <c r="J162" s="94">
        <v>1</v>
      </c>
      <c r="K162" s="130"/>
      <c r="L162" s="121">
        <v>0.18</v>
      </c>
      <c r="M162" s="129">
        <f t="shared" ref="M162:M165" si="92">K162*(100%+L162)</f>
        <v>0</v>
      </c>
      <c r="N162" s="129">
        <f t="shared" ref="N162:N165" si="93">J162*M162</f>
        <v>0</v>
      </c>
      <c r="O162" s="94">
        <v>1</v>
      </c>
      <c r="P162" s="95"/>
      <c r="Q162" s="97">
        <v>0.18</v>
      </c>
      <c r="R162" s="88">
        <f t="shared" ref="R162:R165" si="94">P162*(100%+Q162)</f>
        <v>0</v>
      </c>
      <c r="S162" s="88">
        <f t="shared" ref="S162:S165" si="95">O162*R162</f>
        <v>0</v>
      </c>
    </row>
    <row r="163" spans="1:19" ht="30" customHeight="1">
      <c r="A163" s="213"/>
      <c r="B163" s="213"/>
      <c r="C163" s="45" t="s">
        <v>126</v>
      </c>
      <c r="D163" s="25" t="s">
        <v>13</v>
      </c>
      <c r="E163" s="94">
        <v>1</v>
      </c>
      <c r="F163" s="130"/>
      <c r="G163" s="121">
        <v>0.18</v>
      </c>
      <c r="H163" s="129">
        <f t="shared" si="90"/>
        <v>0</v>
      </c>
      <c r="I163" s="129">
        <f t="shared" si="91"/>
        <v>0</v>
      </c>
      <c r="J163" s="94">
        <v>1</v>
      </c>
      <c r="K163" s="130"/>
      <c r="L163" s="121">
        <v>0.18</v>
      </c>
      <c r="M163" s="129">
        <f t="shared" si="92"/>
        <v>0</v>
      </c>
      <c r="N163" s="129">
        <f t="shared" si="93"/>
        <v>0</v>
      </c>
      <c r="O163" s="94">
        <v>1</v>
      </c>
      <c r="P163" s="95"/>
      <c r="Q163" s="97">
        <v>0.18</v>
      </c>
      <c r="R163" s="88">
        <f t="shared" si="94"/>
        <v>0</v>
      </c>
      <c r="S163" s="88">
        <f t="shared" si="95"/>
        <v>0</v>
      </c>
    </row>
    <row r="164" spans="1:19" ht="79.5" customHeight="1">
      <c r="A164" s="213"/>
      <c r="B164" s="213"/>
      <c r="C164" s="44" t="s">
        <v>111</v>
      </c>
      <c r="D164" s="25" t="s">
        <v>113</v>
      </c>
      <c r="E164" s="94">
        <v>1</v>
      </c>
      <c r="F164" s="130"/>
      <c r="G164" s="121">
        <v>0.18</v>
      </c>
      <c r="H164" s="129">
        <f t="shared" si="90"/>
        <v>0</v>
      </c>
      <c r="I164" s="129">
        <f t="shared" si="91"/>
        <v>0</v>
      </c>
      <c r="J164" s="94">
        <v>5</v>
      </c>
      <c r="K164" s="130"/>
      <c r="L164" s="121">
        <v>0.18</v>
      </c>
      <c r="M164" s="129">
        <f t="shared" si="92"/>
        <v>0</v>
      </c>
      <c r="N164" s="129">
        <f t="shared" si="93"/>
        <v>0</v>
      </c>
      <c r="O164" s="94">
        <v>5</v>
      </c>
      <c r="P164" s="95"/>
      <c r="Q164" s="97">
        <v>0.18</v>
      </c>
      <c r="R164" s="88">
        <f t="shared" si="94"/>
        <v>0</v>
      </c>
      <c r="S164" s="88">
        <f t="shared" si="95"/>
        <v>0</v>
      </c>
    </row>
    <row r="165" spans="1:19" ht="96.75" customHeight="1">
      <c r="A165" s="213"/>
      <c r="B165" s="213"/>
      <c r="C165" s="44" t="s">
        <v>112</v>
      </c>
      <c r="D165" s="25" t="s">
        <v>113</v>
      </c>
      <c r="E165" s="94">
        <v>1</v>
      </c>
      <c r="F165" s="130"/>
      <c r="G165" s="121">
        <v>0.18</v>
      </c>
      <c r="H165" s="129">
        <f t="shared" si="90"/>
        <v>0</v>
      </c>
      <c r="I165" s="129">
        <f t="shared" si="91"/>
        <v>0</v>
      </c>
      <c r="J165" s="94">
        <v>5</v>
      </c>
      <c r="K165" s="130"/>
      <c r="L165" s="121">
        <v>0.18</v>
      </c>
      <c r="M165" s="129">
        <f t="shared" si="92"/>
        <v>0</v>
      </c>
      <c r="N165" s="129">
        <f t="shared" si="93"/>
        <v>0</v>
      </c>
      <c r="O165" s="94">
        <v>5</v>
      </c>
      <c r="P165" s="95"/>
      <c r="Q165" s="97">
        <v>0.18</v>
      </c>
      <c r="R165" s="88">
        <f t="shared" si="94"/>
        <v>0</v>
      </c>
      <c r="S165" s="88">
        <f t="shared" si="95"/>
        <v>0</v>
      </c>
    </row>
    <row r="166" spans="1:19" ht="30" customHeight="1">
      <c r="A166" s="214"/>
      <c r="B166" s="214"/>
      <c r="C166" s="33" t="s">
        <v>66</v>
      </c>
      <c r="D166" s="60"/>
      <c r="E166" s="225">
        <f>SUM(I98:I165)</f>
        <v>0</v>
      </c>
      <c r="F166" s="226"/>
      <c r="G166" s="226"/>
      <c r="H166" s="226"/>
      <c r="I166" s="226"/>
      <c r="J166" s="225">
        <f>SUM(N98:N165)</f>
        <v>0</v>
      </c>
      <c r="K166" s="226"/>
      <c r="L166" s="226"/>
      <c r="M166" s="226"/>
      <c r="N166" s="226"/>
      <c r="O166" s="225">
        <f>SUM(S98:S165)</f>
        <v>0</v>
      </c>
      <c r="P166" s="226"/>
      <c r="Q166" s="226"/>
      <c r="R166" s="226"/>
      <c r="S166" s="226"/>
    </row>
    <row r="167" spans="1:19" ht="35.1" customHeight="1">
      <c r="A167" s="29" t="s">
        <v>1</v>
      </c>
      <c r="B167" s="29"/>
      <c r="C167" s="28" t="s">
        <v>54</v>
      </c>
      <c r="D167" s="26"/>
      <c r="E167" s="51" t="s">
        <v>33</v>
      </c>
      <c r="F167" s="52" t="s">
        <v>44</v>
      </c>
      <c r="G167" s="78" t="s">
        <v>45</v>
      </c>
      <c r="H167" s="78" t="s">
        <v>46</v>
      </c>
      <c r="I167" s="78" t="s">
        <v>47</v>
      </c>
      <c r="J167" s="51" t="s">
        <v>33</v>
      </c>
      <c r="K167" s="52" t="s">
        <v>44</v>
      </c>
      <c r="L167" s="78" t="s">
        <v>45</v>
      </c>
      <c r="M167" s="78" t="s">
        <v>46</v>
      </c>
      <c r="N167" s="78" t="s">
        <v>47</v>
      </c>
      <c r="O167" s="51" t="s">
        <v>33</v>
      </c>
      <c r="P167" s="52" t="s">
        <v>44</v>
      </c>
      <c r="Q167" s="78" t="s">
        <v>45</v>
      </c>
      <c r="R167" s="78" t="s">
        <v>46</v>
      </c>
      <c r="S167" s="78" t="s">
        <v>47</v>
      </c>
    </row>
    <row r="168" spans="1:19" ht="35.1" customHeight="1">
      <c r="A168" s="212">
        <v>1</v>
      </c>
      <c r="B168" s="212" t="s">
        <v>155</v>
      </c>
      <c r="C168" s="35" t="s">
        <v>73</v>
      </c>
      <c r="D168" s="24" t="s">
        <v>4</v>
      </c>
      <c r="E168" s="131">
        <v>12</v>
      </c>
      <c r="F168" s="122"/>
      <c r="G168" s="121">
        <v>0.18</v>
      </c>
      <c r="H168" s="149">
        <f t="shared" ref="H168:H175" si="96">F168*(100%+G168)</f>
        <v>0</v>
      </c>
      <c r="I168" s="149">
        <f t="shared" ref="I168:I175" si="97">E168*H168</f>
        <v>0</v>
      </c>
      <c r="J168" s="131">
        <v>12</v>
      </c>
      <c r="K168" s="122"/>
      <c r="L168" s="121">
        <v>0.18</v>
      </c>
      <c r="M168" s="129">
        <f t="shared" ref="M168:M175" si="98">K168*(100%+L168)</f>
        <v>0</v>
      </c>
      <c r="N168" s="129">
        <f t="shared" ref="N168:N175" si="99">J168*M168</f>
        <v>0</v>
      </c>
      <c r="O168" s="131">
        <v>12</v>
      </c>
      <c r="P168" s="105"/>
      <c r="Q168" s="97">
        <v>0.18</v>
      </c>
      <c r="R168" s="88">
        <f t="shared" ref="R168:R175" si="100">P168*(100%+Q168)</f>
        <v>0</v>
      </c>
      <c r="S168" s="88">
        <f t="shared" ref="S168:S175" si="101">O168*R168</f>
        <v>0</v>
      </c>
    </row>
    <row r="169" spans="1:19" ht="35.1" customHeight="1">
      <c r="A169" s="213"/>
      <c r="B169" s="213"/>
      <c r="C169" s="36" t="s">
        <v>75</v>
      </c>
      <c r="D169" s="24" t="s">
        <v>4</v>
      </c>
      <c r="E169" s="131">
        <f>12*4</f>
        <v>48</v>
      </c>
      <c r="F169" s="122"/>
      <c r="G169" s="121">
        <v>0.18</v>
      </c>
      <c r="H169" s="149">
        <f t="shared" si="96"/>
        <v>0</v>
      </c>
      <c r="I169" s="149">
        <f t="shared" si="97"/>
        <v>0</v>
      </c>
      <c r="J169" s="131">
        <f>12*4</f>
        <v>48</v>
      </c>
      <c r="K169" s="122"/>
      <c r="L169" s="121">
        <v>0.18</v>
      </c>
      <c r="M169" s="129">
        <f t="shared" si="98"/>
        <v>0</v>
      </c>
      <c r="N169" s="129">
        <f t="shared" si="99"/>
        <v>0</v>
      </c>
      <c r="O169" s="131">
        <f>12*4</f>
        <v>48</v>
      </c>
      <c r="P169" s="105"/>
      <c r="Q169" s="97">
        <v>0.18</v>
      </c>
      <c r="R169" s="88">
        <f t="shared" si="100"/>
        <v>0</v>
      </c>
      <c r="S169" s="88">
        <f t="shared" si="101"/>
        <v>0</v>
      </c>
    </row>
    <row r="170" spans="1:19" ht="35.1" customHeight="1">
      <c r="A170" s="213"/>
      <c r="B170" s="213"/>
      <c r="C170" s="36" t="s">
        <v>74</v>
      </c>
      <c r="D170" s="24" t="s">
        <v>8</v>
      </c>
      <c r="E170" s="131">
        <f>12*4</f>
        <v>48</v>
      </c>
      <c r="F170" s="122"/>
      <c r="G170" s="121">
        <v>0.05</v>
      </c>
      <c r="H170" s="149">
        <f t="shared" si="96"/>
        <v>0</v>
      </c>
      <c r="I170" s="149">
        <f t="shared" si="97"/>
        <v>0</v>
      </c>
      <c r="J170" s="131">
        <f>12*4</f>
        <v>48</v>
      </c>
      <c r="K170" s="122"/>
      <c r="L170" s="121">
        <v>0.05</v>
      </c>
      <c r="M170" s="129">
        <f t="shared" si="98"/>
        <v>0</v>
      </c>
      <c r="N170" s="129">
        <f t="shared" si="99"/>
        <v>0</v>
      </c>
      <c r="O170" s="131">
        <f>12*4</f>
        <v>48</v>
      </c>
      <c r="P170" s="105"/>
      <c r="Q170" s="97">
        <v>0.05</v>
      </c>
      <c r="R170" s="88">
        <f t="shared" si="100"/>
        <v>0</v>
      </c>
      <c r="S170" s="88">
        <f t="shared" si="101"/>
        <v>0</v>
      </c>
    </row>
    <row r="171" spans="1:19" ht="35.1" customHeight="1">
      <c r="A171" s="213"/>
      <c r="B171" s="213"/>
      <c r="C171" s="36" t="s">
        <v>240</v>
      </c>
      <c r="D171" s="24" t="s">
        <v>8</v>
      </c>
      <c r="E171" s="31">
        <v>1</v>
      </c>
      <c r="F171" s="122"/>
      <c r="G171" s="121">
        <v>0.05</v>
      </c>
      <c r="H171" s="149">
        <f t="shared" si="96"/>
        <v>0</v>
      </c>
      <c r="I171" s="149">
        <f t="shared" si="97"/>
        <v>0</v>
      </c>
      <c r="J171" s="31">
        <v>1</v>
      </c>
      <c r="K171" s="122"/>
      <c r="L171" s="121">
        <v>0.05</v>
      </c>
      <c r="M171" s="129">
        <f t="shared" si="98"/>
        <v>0</v>
      </c>
      <c r="N171" s="129">
        <f t="shared" si="99"/>
        <v>0</v>
      </c>
      <c r="O171" s="31">
        <v>1</v>
      </c>
      <c r="P171" s="105"/>
      <c r="Q171" s="97">
        <v>0.05</v>
      </c>
      <c r="R171" s="88">
        <f t="shared" si="100"/>
        <v>0</v>
      </c>
      <c r="S171" s="88">
        <f t="shared" si="101"/>
        <v>0</v>
      </c>
    </row>
    <row r="172" spans="1:19" ht="35.1" customHeight="1">
      <c r="A172" s="213"/>
      <c r="B172" s="213"/>
      <c r="C172" s="36" t="s">
        <v>55</v>
      </c>
      <c r="D172" s="24" t="s">
        <v>8</v>
      </c>
      <c r="E172" s="131">
        <f>12*6</f>
        <v>72</v>
      </c>
      <c r="F172" s="122"/>
      <c r="G172" s="121">
        <v>0.05</v>
      </c>
      <c r="H172" s="149">
        <f t="shared" si="96"/>
        <v>0</v>
      </c>
      <c r="I172" s="149">
        <f t="shared" si="97"/>
        <v>0</v>
      </c>
      <c r="J172" s="131">
        <f>12*6</f>
        <v>72</v>
      </c>
      <c r="K172" s="122"/>
      <c r="L172" s="121">
        <v>0.05</v>
      </c>
      <c r="M172" s="129">
        <f t="shared" si="98"/>
        <v>0</v>
      </c>
      <c r="N172" s="129">
        <f t="shared" si="99"/>
        <v>0</v>
      </c>
      <c r="O172" s="131">
        <f>12*6</f>
        <v>72</v>
      </c>
      <c r="P172" s="105"/>
      <c r="Q172" s="97">
        <v>0.05</v>
      </c>
      <c r="R172" s="88">
        <f t="shared" si="100"/>
        <v>0</v>
      </c>
      <c r="S172" s="88">
        <f t="shared" si="101"/>
        <v>0</v>
      </c>
    </row>
    <row r="173" spans="1:19" ht="35.1" customHeight="1">
      <c r="A173" s="213"/>
      <c r="B173" s="213"/>
      <c r="C173" s="36" t="s">
        <v>56</v>
      </c>
      <c r="D173" s="24" t="s">
        <v>8</v>
      </c>
      <c r="E173" s="131">
        <f>12*4</f>
        <v>48</v>
      </c>
      <c r="F173" s="122"/>
      <c r="G173" s="121">
        <v>0.05</v>
      </c>
      <c r="H173" s="149">
        <f t="shared" si="96"/>
        <v>0</v>
      </c>
      <c r="I173" s="149">
        <f t="shared" si="97"/>
        <v>0</v>
      </c>
      <c r="J173" s="131">
        <f>12*4</f>
        <v>48</v>
      </c>
      <c r="K173" s="122"/>
      <c r="L173" s="121">
        <v>0.05</v>
      </c>
      <c r="M173" s="129">
        <f t="shared" si="98"/>
        <v>0</v>
      </c>
      <c r="N173" s="129">
        <f t="shared" si="99"/>
        <v>0</v>
      </c>
      <c r="O173" s="131">
        <f>12*4</f>
        <v>48</v>
      </c>
      <c r="P173" s="105"/>
      <c r="Q173" s="97">
        <v>0.05</v>
      </c>
      <c r="R173" s="88">
        <f t="shared" si="100"/>
        <v>0</v>
      </c>
      <c r="S173" s="88">
        <f t="shared" si="101"/>
        <v>0</v>
      </c>
    </row>
    <row r="174" spans="1:19" ht="35.1" customHeight="1">
      <c r="A174" s="213"/>
      <c r="B174" s="213"/>
      <c r="C174" s="36" t="s">
        <v>241</v>
      </c>
      <c r="D174" s="24" t="s">
        <v>8</v>
      </c>
      <c r="E174" s="31">
        <v>1</v>
      </c>
      <c r="F174" s="122"/>
      <c r="G174" s="121">
        <v>0.05</v>
      </c>
      <c r="H174" s="149">
        <f t="shared" si="96"/>
        <v>0</v>
      </c>
      <c r="I174" s="149">
        <f t="shared" si="97"/>
        <v>0</v>
      </c>
      <c r="J174" s="31">
        <v>1</v>
      </c>
      <c r="K174" s="122"/>
      <c r="L174" s="121">
        <v>0.05</v>
      </c>
      <c r="M174" s="129">
        <f t="shared" si="98"/>
        <v>0</v>
      </c>
      <c r="N174" s="129">
        <f t="shared" si="99"/>
        <v>0</v>
      </c>
      <c r="O174" s="31">
        <v>1</v>
      </c>
      <c r="P174" s="105"/>
      <c r="Q174" s="97">
        <v>0.05</v>
      </c>
      <c r="R174" s="88">
        <f t="shared" si="100"/>
        <v>0</v>
      </c>
      <c r="S174" s="88">
        <f t="shared" si="101"/>
        <v>0</v>
      </c>
    </row>
    <row r="175" spans="1:19" ht="35.1" customHeight="1">
      <c r="A175" s="213"/>
      <c r="B175" s="213"/>
      <c r="C175" s="36" t="s">
        <v>57</v>
      </c>
      <c r="D175" s="24" t="s">
        <v>8</v>
      </c>
      <c r="E175" s="131">
        <f>12*2</f>
        <v>24</v>
      </c>
      <c r="F175" s="122"/>
      <c r="G175" s="121">
        <v>0.05</v>
      </c>
      <c r="H175" s="149">
        <f t="shared" si="96"/>
        <v>0</v>
      </c>
      <c r="I175" s="149">
        <f t="shared" si="97"/>
        <v>0</v>
      </c>
      <c r="J175" s="131">
        <f>12*2</f>
        <v>24</v>
      </c>
      <c r="K175" s="122"/>
      <c r="L175" s="121">
        <v>0.05</v>
      </c>
      <c r="M175" s="129">
        <f t="shared" si="98"/>
        <v>0</v>
      </c>
      <c r="N175" s="129">
        <f t="shared" si="99"/>
        <v>0</v>
      </c>
      <c r="O175" s="131">
        <f>12*2</f>
        <v>24</v>
      </c>
      <c r="P175" s="105"/>
      <c r="Q175" s="97">
        <v>0.05</v>
      </c>
      <c r="R175" s="88">
        <f t="shared" si="100"/>
        <v>0</v>
      </c>
      <c r="S175" s="88">
        <f t="shared" si="101"/>
        <v>0</v>
      </c>
    </row>
    <row r="176" spans="1:19" ht="35.1" customHeight="1">
      <c r="A176" s="213"/>
      <c r="B176" s="213"/>
      <c r="C176" s="33" t="s">
        <v>64</v>
      </c>
      <c r="D176" s="60"/>
      <c r="E176" s="204">
        <f>SUM(I168:I175)</f>
        <v>0</v>
      </c>
      <c r="F176" s="205"/>
      <c r="G176" s="205"/>
      <c r="H176" s="205"/>
      <c r="I176" s="206">
        <f>SUM(I168:I175)</f>
        <v>0</v>
      </c>
      <c r="J176" s="204">
        <f>SUM(N168:N175)</f>
        <v>0</v>
      </c>
      <c r="K176" s="205"/>
      <c r="L176" s="205"/>
      <c r="M176" s="205"/>
      <c r="N176" s="206">
        <f>SUM(N168:N175)</f>
        <v>0</v>
      </c>
      <c r="O176" s="204">
        <f>SUM(S168:S175)</f>
        <v>0</v>
      </c>
      <c r="P176" s="205"/>
      <c r="Q176" s="205"/>
      <c r="R176" s="205"/>
      <c r="S176" s="206">
        <f>SUM(S168:S175)</f>
        <v>0</v>
      </c>
    </row>
    <row r="177" spans="1:21" ht="30" customHeight="1">
      <c r="A177" s="213">
        <v>2</v>
      </c>
      <c r="B177" s="213"/>
      <c r="C177" s="37" t="s">
        <v>114</v>
      </c>
      <c r="D177" s="24"/>
      <c r="E177" s="131"/>
      <c r="F177" s="130"/>
      <c r="G177" s="132"/>
      <c r="H177" s="133"/>
      <c r="I177" s="133"/>
      <c r="J177" s="131"/>
      <c r="K177" s="130"/>
      <c r="L177" s="132"/>
      <c r="M177" s="133"/>
      <c r="N177" s="133"/>
      <c r="O177" s="131"/>
      <c r="P177" s="95"/>
      <c r="Q177" s="99"/>
      <c r="R177" s="90"/>
      <c r="S177" s="90"/>
    </row>
    <row r="178" spans="1:21" ht="30" customHeight="1">
      <c r="A178" s="213"/>
      <c r="B178" s="213"/>
      <c r="C178" s="38" t="s">
        <v>37</v>
      </c>
      <c r="D178" s="24" t="s">
        <v>8</v>
      </c>
      <c r="E178" s="134">
        <v>10</v>
      </c>
      <c r="F178" s="130"/>
      <c r="G178" s="121">
        <v>0.18</v>
      </c>
      <c r="H178" s="129">
        <f t="shared" ref="H178:H180" si="102">F178*(100%+G178)</f>
        <v>0</v>
      </c>
      <c r="I178" s="129">
        <f t="shared" ref="I178:I180" si="103">E178*H178</f>
        <v>0</v>
      </c>
      <c r="J178" s="134">
        <v>10</v>
      </c>
      <c r="K178" s="130"/>
      <c r="L178" s="121">
        <v>0.18</v>
      </c>
      <c r="M178" s="129">
        <f t="shared" ref="M178:M180" si="104">K178*(100%+L178)</f>
        <v>0</v>
      </c>
      <c r="N178" s="129">
        <f t="shared" ref="N178:N180" si="105">J178*M178</f>
        <v>0</v>
      </c>
      <c r="O178" s="134">
        <v>10</v>
      </c>
      <c r="P178" s="95"/>
      <c r="Q178" s="97">
        <v>0.18</v>
      </c>
      <c r="R178" s="88">
        <f t="shared" ref="R178:R180" si="106">P178*(100%+Q178)</f>
        <v>0</v>
      </c>
      <c r="S178" s="88">
        <f t="shared" ref="S178:S180" si="107">O178*R178</f>
        <v>0</v>
      </c>
    </row>
    <row r="179" spans="1:21" ht="30" customHeight="1">
      <c r="A179" s="213"/>
      <c r="B179" s="213"/>
      <c r="C179" s="38" t="s">
        <v>38</v>
      </c>
      <c r="D179" s="24" t="s">
        <v>8</v>
      </c>
      <c r="E179" s="134">
        <v>5</v>
      </c>
      <c r="F179" s="130"/>
      <c r="G179" s="121">
        <v>0.18</v>
      </c>
      <c r="H179" s="129">
        <f t="shared" si="102"/>
        <v>0</v>
      </c>
      <c r="I179" s="129">
        <f t="shared" si="103"/>
        <v>0</v>
      </c>
      <c r="J179" s="134">
        <v>5</v>
      </c>
      <c r="K179" s="130"/>
      <c r="L179" s="121">
        <v>0.18</v>
      </c>
      <c r="M179" s="129">
        <f t="shared" si="104"/>
        <v>0</v>
      </c>
      <c r="N179" s="129">
        <f t="shared" si="105"/>
        <v>0</v>
      </c>
      <c r="O179" s="134">
        <v>5</v>
      </c>
      <c r="P179" s="95"/>
      <c r="Q179" s="97">
        <v>0.18</v>
      </c>
      <c r="R179" s="88">
        <f t="shared" si="106"/>
        <v>0</v>
      </c>
      <c r="S179" s="88">
        <f t="shared" si="107"/>
        <v>0</v>
      </c>
    </row>
    <row r="180" spans="1:21" ht="30" customHeight="1">
      <c r="A180" s="213"/>
      <c r="B180" s="213"/>
      <c r="C180" s="38" t="s">
        <v>39</v>
      </c>
      <c r="D180" s="24" t="s">
        <v>8</v>
      </c>
      <c r="E180" s="134">
        <v>3</v>
      </c>
      <c r="F180" s="130"/>
      <c r="G180" s="121">
        <v>0.18</v>
      </c>
      <c r="H180" s="129">
        <f t="shared" si="102"/>
        <v>0</v>
      </c>
      <c r="I180" s="129">
        <f t="shared" si="103"/>
        <v>0</v>
      </c>
      <c r="J180" s="134">
        <v>3</v>
      </c>
      <c r="K180" s="130"/>
      <c r="L180" s="121">
        <v>0.18</v>
      </c>
      <c r="M180" s="129">
        <f t="shared" si="104"/>
        <v>0</v>
      </c>
      <c r="N180" s="129">
        <f t="shared" si="105"/>
        <v>0</v>
      </c>
      <c r="O180" s="134">
        <v>3</v>
      </c>
      <c r="P180" s="95"/>
      <c r="Q180" s="97">
        <v>0.18</v>
      </c>
      <c r="R180" s="88">
        <f t="shared" si="106"/>
        <v>0</v>
      </c>
      <c r="S180" s="88">
        <f t="shared" si="107"/>
        <v>0</v>
      </c>
    </row>
    <row r="181" spans="1:21" ht="30" customHeight="1">
      <c r="A181" s="213"/>
      <c r="B181" s="213"/>
      <c r="C181" s="40" t="s">
        <v>115</v>
      </c>
      <c r="D181" s="24"/>
      <c r="E181" s="134"/>
      <c r="F181" s="130"/>
      <c r="G181" s="132"/>
      <c r="H181" s="133"/>
      <c r="I181" s="133"/>
      <c r="J181" s="134"/>
      <c r="K181" s="130"/>
      <c r="L181" s="132"/>
      <c r="M181" s="133"/>
      <c r="N181" s="133"/>
      <c r="O181" s="134"/>
      <c r="P181" s="95"/>
      <c r="Q181" s="99"/>
      <c r="R181" s="90"/>
      <c r="S181" s="90"/>
    </row>
    <row r="182" spans="1:21" ht="30" customHeight="1">
      <c r="A182" s="213"/>
      <c r="B182" s="213"/>
      <c r="C182" s="41" t="s">
        <v>37</v>
      </c>
      <c r="D182" s="24" t="s">
        <v>8</v>
      </c>
      <c r="E182" s="134">
        <v>20</v>
      </c>
      <c r="F182" s="130"/>
      <c r="G182" s="121">
        <v>0.18</v>
      </c>
      <c r="H182" s="129">
        <f t="shared" ref="H182:H184" si="108">F182*(100%+G182)</f>
        <v>0</v>
      </c>
      <c r="I182" s="129">
        <f t="shared" ref="I182:I184" si="109">E182*H182</f>
        <v>0</v>
      </c>
      <c r="J182" s="134">
        <v>20</v>
      </c>
      <c r="K182" s="130"/>
      <c r="L182" s="121">
        <v>0.18</v>
      </c>
      <c r="M182" s="129">
        <f t="shared" ref="M182:M184" si="110">K182*(100%+L182)</f>
        <v>0</v>
      </c>
      <c r="N182" s="129">
        <f t="shared" ref="N182:N184" si="111">J182*M182</f>
        <v>0</v>
      </c>
      <c r="O182" s="134">
        <v>20</v>
      </c>
      <c r="P182" s="95"/>
      <c r="Q182" s="97">
        <v>0.18</v>
      </c>
      <c r="R182" s="88">
        <f t="shared" ref="R182:R184" si="112">P182*(100%+Q182)</f>
        <v>0</v>
      </c>
      <c r="S182" s="88">
        <f t="shared" ref="S182:S184" si="113">O182*R182</f>
        <v>0</v>
      </c>
    </row>
    <row r="183" spans="1:21" ht="30" customHeight="1">
      <c r="A183" s="213"/>
      <c r="B183" s="213"/>
      <c r="C183" s="41" t="s">
        <v>38</v>
      </c>
      <c r="D183" s="24" t="s">
        <v>8</v>
      </c>
      <c r="E183" s="134">
        <v>10</v>
      </c>
      <c r="F183" s="130"/>
      <c r="G183" s="121">
        <v>0.18</v>
      </c>
      <c r="H183" s="129">
        <f t="shared" si="108"/>
        <v>0</v>
      </c>
      <c r="I183" s="129">
        <f t="shared" si="109"/>
        <v>0</v>
      </c>
      <c r="J183" s="134">
        <v>10</v>
      </c>
      <c r="K183" s="130"/>
      <c r="L183" s="121">
        <v>0.18</v>
      </c>
      <c r="M183" s="129">
        <f t="shared" si="110"/>
        <v>0</v>
      </c>
      <c r="N183" s="129">
        <f t="shared" si="111"/>
        <v>0</v>
      </c>
      <c r="O183" s="134">
        <v>10</v>
      </c>
      <c r="P183" s="95"/>
      <c r="Q183" s="97">
        <v>0.18</v>
      </c>
      <c r="R183" s="88">
        <f t="shared" si="112"/>
        <v>0</v>
      </c>
      <c r="S183" s="88">
        <f t="shared" si="113"/>
        <v>0</v>
      </c>
    </row>
    <row r="184" spans="1:21" ht="30" customHeight="1">
      <c r="A184" s="213"/>
      <c r="B184" s="213"/>
      <c r="C184" s="41" t="s">
        <v>39</v>
      </c>
      <c r="D184" s="24" t="s">
        <v>8</v>
      </c>
      <c r="E184" s="134">
        <v>3</v>
      </c>
      <c r="F184" s="130"/>
      <c r="G184" s="121">
        <v>0.18</v>
      </c>
      <c r="H184" s="129">
        <f t="shared" si="108"/>
        <v>0</v>
      </c>
      <c r="I184" s="129">
        <f t="shared" si="109"/>
        <v>0</v>
      </c>
      <c r="J184" s="134">
        <v>3</v>
      </c>
      <c r="K184" s="130"/>
      <c r="L184" s="121">
        <v>0.18</v>
      </c>
      <c r="M184" s="129">
        <f t="shared" si="110"/>
        <v>0</v>
      </c>
      <c r="N184" s="129">
        <f t="shared" si="111"/>
        <v>0</v>
      </c>
      <c r="O184" s="134">
        <v>3</v>
      </c>
      <c r="P184" s="95"/>
      <c r="Q184" s="97">
        <v>0.18</v>
      </c>
      <c r="R184" s="88">
        <f t="shared" si="112"/>
        <v>0</v>
      </c>
      <c r="S184" s="88">
        <f t="shared" si="113"/>
        <v>0</v>
      </c>
    </row>
    <row r="185" spans="1:21" ht="30" customHeight="1">
      <c r="A185" s="213"/>
      <c r="B185" s="213"/>
      <c r="C185" s="30" t="s">
        <v>0</v>
      </c>
      <c r="D185" s="25"/>
      <c r="E185" s="94"/>
      <c r="F185" s="130"/>
      <c r="G185" s="132"/>
      <c r="H185" s="133"/>
      <c r="I185" s="133"/>
      <c r="J185" s="94"/>
      <c r="K185" s="130"/>
      <c r="L185" s="132"/>
      <c r="M185" s="133"/>
      <c r="N185" s="133"/>
      <c r="O185" s="94"/>
      <c r="P185" s="95"/>
      <c r="Q185" s="99"/>
      <c r="R185" s="90"/>
      <c r="S185" s="90"/>
    </row>
    <row r="186" spans="1:21" s="14" customFormat="1" ht="24.2" customHeight="1">
      <c r="A186" s="213"/>
      <c r="B186" s="213"/>
      <c r="C186" s="39" t="s">
        <v>58</v>
      </c>
      <c r="D186" s="13" t="s">
        <v>8</v>
      </c>
      <c r="E186" s="135">
        <v>1</v>
      </c>
      <c r="F186" s="136"/>
      <c r="G186" s="121">
        <v>0.05</v>
      </c>
      <c r="H186" s="129">
        <f t="shared" ref="H186:H213" si="114">F186*(100%+G186)</f>
        <v>0</v>
      </c>
      <c r="I186" s="129">
        <f t="shared" ref="I186:I213" si="115">E186*H186</f>
        <v>0</v>
      </c>
      <c r="J186" s="135">
        <v>1</v>
      </c>
      <c r="K186" s="136"/>
      <c r="L186" s="121">
        <v>0.05</v>
      </c>
      <c r="M186" s="129">
        <f t="shared" ref="M186:M213" si="116">K186*(100%+L186)</f>
        <v>0</v>
      </c>
      <c r="N186" s="129">
        <f t="shared" ref="N186:N213" si="117">J186*M186</f>
        <v>0</v>
      </c>
      <c r="O186" s="135">
        <v>1</v>
      </c>
      <c r="P186" s="96"/>
      <c r="Q186" s="97">
        <v>0.05</v>
      </c>
      <c r="R186" s="88">
        <f t="shared" ref="R186:R213" si="118">P186*(100%+Q186)</f>
        <v>0</v>
      </c>
      <c r="S186" s="88">
        <f t="shared" ref="S186:S213" si="119">O186*R186</f>
        <v>0</v>
      </c>
      <c r="T186" s="116"/>
      <c r="U186" s="116"/>
    </row>
    <row r="187" spans="1:21" s="14" customFormat="1" ht="27.2" customHeight="1">
      <c r="A187" s="213"/>
      <c r="B187" s="213"/>
      <c r="C187" s="39" t="s">
        <v>59</v>
      </c>
      <c r="D187" s="13" t="s">
        <v>8</v>
      </c>
      <c r="E187" s="135">
        <v>1</v>
      </c>
      <c r="F187" s="136"/>
      <c r="G187" s="121">
        <v>0.05</v>
      </c>
      <c r="H187" s="129">
        <f t="shared" si="114"/>
        <v>0</v>
      </c>
      <c r="I187" s="129">
        <f t="shared" si="115"/>
        <v>0</v>
      </c>
      <c r="J187" s="135">
        <v>1</v>
      </c>
      <c r="K187" s="136"/>
      <c r="L187" s="121">
        <v>0.05</v>
      </c>
      <c r="M187" s="129">
        <f t="shared" si="116"/>
        <v>0</v>
      </c>
      <c r="N187" s="129">
        <f t="shared" si="117"/>
        <v>0</v>
      </c>
      <c r="O187" s="135">
        <v>1</v>
      </c>
      <c r="P187" s="96"/>
      <c r="Q187" s="97">
        <v>0.05</v>
      </c>
      <c r="R187" s="88">
        <f t="shared" si="118"/>
        <v>0</v>
      </c>
      <c r="S187" s="88">
        <f t="shared" si="119"/>
        <v>0</v>
      </c>
      <c r="T187" s="116"/>
      <c r="U187" s="116"/>
    </row>
    <row r="188" spans="1:21" s="14" customFormat="1" ht="28.5" customHeight="1">
      <c r="A188" s="213"/>
      <c r="B188" s="213"/>
      <c r="C188" s="39" t="s">
        <v>60</v>
      </c>
      <c r="D188" s="13" t="s">
        <v>8</v>
      </c>
      <c r="E188" s="135">
        <v>1</v>
      </c>
      <c r="F188" s="136"/>
      <c r="G188" s="121">
        <v>0.05</v>
      </c>
      <c r="H188" s="129">
        <f t="shared" si="114"/>
        <v>0</v>
      </c>
      <c r="I188" s="129">
        <f t="shared" si="115"/>
        <v>0</v>
      </c>
      <c r="J188" s="135">
        <v>1</v>
      </c>
      <c r="K188" s="136"/>
      <c r="L188" s="121">
        <v>0.05</v>
      </c>
      <c r="M188" s="129">
        <f t="shared" si="116"/>
        <v>0</v>
      </c>
      <c r="N188" s="129">
        <f t="shared" si="117"/>
        <v>0</v>
      </c>
      <c r="O188" s="135">
        <v>1</v>
      </c>
      <c r="P188" s="96"/>
      <c r="Q188" s="97">
        <v>0.05</v>
      </c>
      <c r="R188" s="88">
        <f t="shared" si="118"/>
        <v>0</v>
      </c>
      <c r="S188" s="88">
        <f t="shared" si="119"/>
        <v>0</v>
      </c>
      <c r="T188" s="116"/>
      <c r="U188" s="116"/>
    </row>
    <row r="189" spans="1:21" s="14" customFormat="1" ht="24.2" customHeight="1">
      <c r="A189" s="213"/>
      <c r="B189" s="213"/>
      <c r="C189" s="39" t="s">
        <v>61</v>
      </c>
      <c r="D189" s="13" t="s">
        <v>8</v>
      </c>
      <c r="E189" s="135">
        <v>1</v>
      </c>
      <c r="F189" s="136"/>
      <c r="G189" s="121">
        <v>0.05</v>
      </c>
      <c r="H189" s="129">
        <f t="shared" si="114"/>
        <v>0</v>
      </c>
      <c r="I189" s="129">
        <f t="shared" si="115"/>
        <v>0</v>
      </c>
      <c r="J189" s="135">
        <v>1</v>
      </c>
      <c r="K189" s="136"/>
      <c r="L189" s="121">
        <v>0.05</v>
      </c>
      <c r="M189" s="129">
        <f t="shared" si="116"/>
        <v>0</v>
      </c>
      <c r="N189" s="129">
        <f t="shared" si="117"/>
        <v>0</v>
      </c>
      <c r="O189" s="135">
        <v>1</v>
      </c>
      <c r="P189" s="96"/>
      <c r="Q189" s="97">
        <v>0.05</v>
      </c>
      <c r="R189" s="88">
        <f t="shared" si="118"/>
        <v>0</v>
      </c>
      <c r="S189" s="88">
        <f t="shared" si="119"/>
        <v>0</v>
      </c>
      <c r="T189" s="116"/>
      <c r="U189" s="116"/>
    </row>
    <row r="190" spans="1:21" s="14" customFormat="1" ht="35.1" customHeight="1">
      <c r="A190" s="213"/>
      <c r="B190" s="213"/>
      <c r="C190" s="39" t="s">
        <v>62</v>
      </c>
      <c r="D190" s="13" t="s">
        <v>8</v>
      </c>
      <c r="E190" s="135">
        <v>1</v>
      </c>
      <c r="F190" s="136"/>
      <c r="G190" s="121">
        <v>0.05</v>
      </c>
      <c r="H190" s="129">
        <f t="shared" si="114"/>
        <v>0</v>
      </c>
      <c r="I190" s="129">
        <f t="shared" si="115"/>
        <v>0</v>
      </c>
      <c r="J190" s="135">
        <v>1</v>
      </c>
      <c r="K190" s="136"/>
      <c r="L190" s="121">
        <v>0.05</v>
      </c>
      <c r="M190" s="129">
        <f t="shared" si="116"/>
        <v>0</v>
      </c>
      <c r="N190" s="129">
        <f t="shared" si="117"/>
        <v>0</v>
      </c>
      <c r="O190" s="135">
        <v>1</v>
      </c>
      <c r="P190" s="96"/>
      <c r="Q190" s="97">
        <v>0.05</v>
      </c>
      <c r="R190" s="88">
        <f t="shared" si="118"/>
        <v>0</v>
      </c>
      <c r="S190" s="88">
        <f t="shared" si="119"/>
        <v>0</v>
      </c>
      <c r="T190" s="116"/>
      <c r="U190" s="116"/>
    </row>
    <row r="191" spans="1:21" s="14" customFormat="1" ht="35.1" customHeight="1">
      <c r="A191" s="213"/>
      <c r="B191" s="213"/>
      <c r="C191" s="39" t="s">
        <v>76</v>
      </c>
      <c r="D191" s="13" t="s">
        <v>8</v>
      </c>
      <c r="E191" s="135">
        <v>1</v>
      </c>
      <c r="F191" s="136"/>
      <c r="G191" s="121">
        <v>0.05</v>
      </c>
      <c r="H191" s="129">
        <f t="shared" si="114"/>
        <v>0</v>
      </c>
      <c r="I191" s="129">
        <f t="shared" si="115"/>
        <v>0</v>
      </c>
      <c r="J191" s="135">
        <v>1</v>
      </c>
      <c r="K191" s="136"/>
      <c r="L191" s="121">
        <v>0.05</v>
      </c>
      <c r="M191" s="129">
        <f t="shared" si="116"/>
        <v>0</v>
      </c>
      <c r="N191" s="129">
        <f t="shared" si="117"/>
        <v>0</v>
      </c>
      <c r="O191" s="135">
        <v>1</v>
      </c>
      <c r="P191" s="96"/>
      <c r="Q191" s="97">
        <v>0.05</v>
      </c>
      <c r="R191" s="88">
        <f t="shared" si="118"/>
        <v>0</v>
      </c>
      <c r="S191" s="88">
        <f t="shared" si="119"/>
        <v>0</v>
      </c>
      <c r="T191" s="116"/>
      <c r="U191" s="116"/>
    </row>
    <row r="192" spans="1:21" s="14" customFormat="1" ht="35.1" customHeight="1">
      <c r="A192" s="213"/>
      <c r="B192" s="213"/>
      <c r="C192" s="39" t="s">
        <v>77</v>
      </c>
      <c r="D192" s="13" t="s">
        <v>8</v>
      </c>
      <c r="E192" s="135">
        <v>1</v>
      </c>
      <c r="F192" s="136"/>
      <c r="G192" s="121">
        <v>0.05</v>
      </c>
      <c r="H192" s="129">
        <f t="shared" si="114"/>
        <v>0</v>
      </c>
      <c r="I192" s="129">
        <f t="shared" si="115"/>
        <v>0</v>
      </c>
      <c r="J192" s="135">
        <v>1</v>
      </c>
      <c r="K192" s="136"/>
      <c r="L192" s="121">
        <v>0.05</v>
      </c>
      <c r="M192" s="129">
        <f t="shared" si="116"/>
        <v>0</v>
      </c>
      <c r="N192" s="129">
        <f t="shared" si="117"/>
        <v>0</v>
      </c>
      <c r="O192" s="135">
        <v>1</v>
      </c>
      <c r="P192" s="96"/>
      <c r="Q192" s="97">
        <v>0.05</v>
      </c>
      <c r="R192" s="88">
        <f t="shared" si="118"/>
        <v>0</v>
      </c>
      <c r="S192" s="88">
        <f t="shared" si="119"/>
        <v>0</v>
      </c>
      <c r="T192" s="116"/>
      <c r="U192" s="116"/>
    </row>
    <row r="193" spans="1:21" s="14" customFormat="1" ht="35.1" customHeight="1">
      <c r="A193" s="213"/>
      <c r="B193" s="213"/>
      <c r="C193" s="39" t="s">
        <v>78</v>
      </c>
      <c r="D193" s="13" t="s">
        <v>8</v>
      </c>
      <c r="E193" s="135">
        <v>1</v>
      </c>
      <c r="F193" s="136"/>
      <c r="G193" s="121">
        <v>0.05</v>
      </c>
      <c r="H193" s="129">
        <f t="shared" si="114"/>
        <v>0</v>
      </c>
      <c r="I193" s="129">
        <f t="shared" si="115"/>
        <v>0</v>
      </c>
      <c r="J193" s="135">
        <v>1</v>
      </c>
      <c r="K193" s="136"/>
      <c r="L193" s="121">
        <v>0.05</v>
      </c>
      <c r="M193" s="129">
        <f t="shared" si="116"/>
        <v>0</v>
      </c>
      <c r="N193" s="129">
        <f t="shared" si="117"/>
        <v>0</v>
      </c>
      <c r="O193" s="135">
        <v>1</v>
      </c>
      <c r="P193" s="96"/>
      <c r="Q193" s="97">
        <v>0.05</v>
      </c>
      <c r="R193" s="88">
        <f t="shared" si="118"/>
        <v>0</v>
      </c>
      <c r="S193" s="88">
        <f t="shared" si="119"/>
        <v>0</v>
      </c>
      <c r="T193" s="116"/>
      <c r="U193" s="116"/>
    </row>
    <row r="194" spans="1:21" s="14" customFormat="1" ht="35.1" customHeight="1">
      <c r="A194" s="213"/>
      <c r="B194" s="213"/>
      <c r="C194" s="39" t="s">
        <v>79</v>
      </c>
      <c r="D194" s="13" t="s">
        <v>8</v>
      </c>
      <c r="E194" s="135">
        <v>1</v>
      </c>
      <c r="F194" s="136"/>
      <c r="G194" s="121">
        <v>0.05</v>
      </c>
      <c r="H194" s="129">
        <f t="shared" si="114"/>
        <v>0</v>
      </c>
      <c r="I194" s="129">
        <f t="shared" si="115"/>
        <v>0</v>
      </c>
      <c r="J194" s="135">
        <v>1</v>
      </c>
      <c r="K194" s="136"/>
      <c r="L194" s="121">
        <v>0.05</v>
      </c>
      <c r="M194" s="129">
        <f t="shared" si="116"/>
        <v>0</v>
      </c>
      <c r="N194" s="129">
        <f t="shared" si="117"/>
        <v>0</v>
      </c>
      <c r="O194" s="135">
        <v>1</v>
      </c>
      <c r="P194" s="96"/>
      <c r="Q194" s="97">
        <v>0.05</v>
      </c>
      <c r="R194" s="88">
        <f t="shared" si="118"/>
        <v>0</v>
      </c>
      <c r="S194" s="88">
        <f t="shared" si="119"/>
        <v>0</v>
      </c>
      <c r="T194" s="116"/>
      <c r="U194" s="116"/>
    </row>
    <row r="195" spans="1:21" s="14" customFormat="1" ht="35.1" customHeight="1">
      <c r="A195" s="213"/>
      <c r="B195" s="213"/>
      <c r="C195" s="39" t="s">
        <v>43</v>
      </c>
      <c r="D195" s="13" t="s">
        <v>24</v>
      </c>
      <c r="E195" s="135">
        <v>1000</v>
      </c>
      <c r="F195" s="136"/>
      <c r="G195" s="121">
        <v>0.05</v>
      </c>
      <c r="H195" s="129">
        <f t="shared" si="114"/>
        <v>0</v>
      </c>
      <c r="I195" s="129">
        <f t="shared" si="115"/>
        <v>0</v>
      </c>
      <c r="J195" s="135">
        <v>1000</v>
      </c>
      <c r="K195" s="136"/>
      <c r="L195" s="121">
        <v>0.05</v>
      </c>
      <c r="M195" s="129">
        <f t="shared" si="116"/>
        <v>0</v>
      </c>
      <c r="N195" s="129">
        <f t="shared" si="117"/>
        <v>0</v>
      </c>
      <c r="O195" s="135">
        <v>1000</v>
      </c>
      <c r="P195" s="96"/>
      <c r="Q195" s="97">
        <v>0.05</v>
      </c>
      <c r="R195" s="88">
        <f t="shared" si="118"/>
        <v>0</v>
      </c>
      <c r="S195" s="88">
        <f t="shared" si="119"/>
        <v>0</v>
      </c>
      <c r="T195" s="116"/>
      <c r="U195" s="116"/>
    </row>
    <row r="196" spans="1:21" s="14" customFormat="1" ht="35.1" customHeight="1">
      <c r="A196" s="213"/>
      <c r="B196" s="213"/>
      <c r="C196" s="39" t="s">
        <v>80</v>
      </c>
      <c r="D196" s="13" t="s">
        <v>94</v>
      </c>
      <c r="E196" s="135">
        <v>5</v>
      </c>
      <c r="F196" s="136"/>
      <c r="G196" s="121">
        <v>0.05</v>
      </c>
      <c r="H196" s="129">
        <f t="shared" si="114"/>
        <v>0</v>
      </c>
      <c r="I196" s="129">
        <f t="shared" si="115"/>
        <v>0</v>
      </c>
      <c r="J196" s="135">
        <v>5</v>
      </c>
      <c r="K196" s="136"/>
      <c r="L196" s="121">
        <v>0.05</v>
      </c>
      <c r="M196" s="129">
        <f t="shared" si="116"/>
        <v>0</v>
      </c>
      <c r="N196" s="129">
        <f t="shared" si="117"/>
        <v>0</v>
      </c>
      <c r="O196" s="135">
        <v>5</v>
      </c>
      <c r="P196" s="96"/>
      <c r="Q196" s="97">
        <v>0.05</v>
      </c>
      <c r="R196" s="88">
        <f t="shared" si="118"/>
        <v>0</v>
      </c>
      <c r="S196" s="88">
        <f t="shared" si="119"/>
        <v>0</v>
      </c>
      <c r="T196" s="116"/>
      <c r="U196" s="116"/>
    </row>
    <row r="197" spans="1:21" s="14" customFormat="1" ht="35.1" customHeight="1">
      <c r="A197" s="213"/>
      <c r="B197" s="213"/>
      <c r="C197" s="39" t="s">
        <v>81</v>
      </c>
      <c r="D197" s="13" t="s">
        <v>22</v>
      </c>
      <c r="E197" s="135">
        <v>1000</v>
      </c>
      <c r="F197" s="136"/>
      <c r="G197" s="121">
        <v>0.05</v>
      </c>
      <c r="H197" s="129">
        <f t="shared" si="114"/>
        <v>0</v>
      </c>
      <c r="I197" s="129">
        <f t="shared" si="115"/>
        <v>0</v>
      </c>
      <c r="J197" s="135">
        <v>1000</v>
      </c>
      <c r="K197" s="136"/>
      <c r="L197" s="121">
        <v>0.05</v>
      </c>
      <c r="M197" s="129">
        <f t="shared" si="116"/>
        <v>0</v>
      </c>
      <c r="N197" s="129">
        <f t="shared" si="117"/>
        <v>0</v>
      </c>
      <c r="O197" s="135">
        <v>1000</v>
      </c>
      <c r="P197" s="96"/>
      <c r="Q197" s="97">
        <v>0.05</v>
      </c>
      <c r="R197" s="88">
        <f t="shared" si="118"/>
        <v>0</v>
      </c>
      <c r="S197" s="88">
        <f t="shared" si="119"/>
        <v>0</v>
      </c>
      <c r="T197" s="116"/>
      <c r="U197" s="116"/>
    </row>
    <row r="198" spans="1:21" s="14" customFormat="1" ht="35.1" customHeight="1">
      <c r="A198" s="213"/>
      <c r="B198" s="213"/>
      <c r="C198" s="39" t="s">
        <v>82</v>
      </c>
      <c r="D198" s="13" t="s">
        <v>94</v>
      </c>
      <c r="E198" s="135">
        <v>15</v>
      </c>
      <c r="F198" s="136"/>
      <c r="G198" s="121">
        <v>0.05</v>
      </c>
      <c r="H198" s="129">
        <f t="shared" si="114"/>
        <v>0</v>
      </c>
      <c r="I198" s="129">
        <f t="shared" si="115"/>
        <v>0</v>
      </c>
      <c r="J198" s="135">
        <v>15</v>
      </c>
      <c r="K198" s="136"/>
      <c r="L198" s="121">
        <v>0.05</v>
      </c>
      <c r="M198" s="129">
        <f t="shared" si="116"/>
        <v>0</v>
      </c>
      <c r="N198" s="129">
        <f t="shared" si="117"/>
        <v>0</v>
      </c>
      <c r="O198" s="135">
        <v>15</v>
      </c>
      <c r="P198" s="96"/>
      <c r="Q198" s="97">
        <v>0.05</v>
      </c>
      <c r="R198" s="88">
        <f t="shared" si="118"/>
        <v>0</v>
      </c>
      <c r="S198" s="88">
        <f t="shared" si="119"/>
        <v>0</v>
      </c>
      <c r="T198" s="116"/>
      <c r="U198" s="116"/>
    </row>
    <row r="199" spans="1:21" s="14" customFormat="1" ht="35.1" customHeight="1">
      <c r="A199" s="213"/>
      <c r="B199" s="213"/>
      <c r="C199" s="39" t="s">
        <v>83</v>
      </c>
      <c r="D199" s="13" t="s">
        <v>22</v>
      </c>
      <c r="E199" s="135">
        <v>1000</v>
      </c>
      <c r="F199" s="136"/>
      <c r="G199" s="121">
        <v>0.05</v>
      </c>
      <c r="H199" s="129">
        <f t="shared" si="114"/>
        <v>0</v>
      </c>
      <c r="I199" s="129">
        <f t="shared" si="115"/>
        <v>0</v>
      </c>
      <c r="J199" s="135">
        <v>1000</v>
      </c>
      <c r="K199" s="136"/>
      <c r="L199" s="121">
        <v>0.05</v>
      </c>
      <c r="M199" s="129">
        <f t="shared" si="116"/>
        <v>0</v>
      </c>
      <c r="N199" s="129">
        <f t="shared" si="117"/>
        <v>0</v>
      </c>
      <c r="O199" s="135">
        <v>1000</v>
      </c>
      <c r="P199" s="96"/>
      <c r="Q199" s="97">
        <v>0.05</v>
      </c>
      <c r="R199" s="88">
        <f t="shared" si="118"/>
        <v>0</v>
      </c>
      <c r="S199" s="88">
        <f t="shared" si="119"/>
        <v>0</v>
      </c>
      <c r="T199" s="116"/>
      <c r="U199" s="116"/>
    </row>
    <row r="200" spans="1:21" s="14" customFormat="1" ht="35.1" customHeight="1">
      <c r="A200" s="213"/>
      <c r="B200" s="213"/>
      <c r="C200" s="39" t="s">
        <v>242</v>
      </c>
      <c r="D200" s="13" t="s">
        <v>94</v>
      </c>
      <c r="E200" s="135">
        <v>5</v>
      </c>
      <c r="F200" s="136"/>
      <c r="G200" s="121">
        <v>0.05</v>
      </c>
      <c r="H200" s="129">
        <f t="shared" si="114"/>
        <v>0</v>
      </c>
      <c r="I200" s="129">
        <f t="shared" si="115"/>
        <v>0</v>
      </c>
      <c r="J200" s="135">
        <v>5</v>
      </c>
      <c r="K200" s="136"/>
      <c r="L200" s="121">
        <v>0.05</v>
      </c>
      <c r="M200" s="129">
        <f t="shared" si="116"/>
        <v>0</v>
      </c>
      <c r="N200" s="129">
        <f t="shared" si="117"/>
        <v>0</v>
      </c>
      <c r="O200" s="135">
        <v>5</v>
      </c>
      <c r="P200" s="96"/>
      <c r="Q200" s="97">
        <v>0.05</v>
      </c>
      <c r="R200" s="88">
        <f t="shared" si="118"/>
        <v>0</v>
      </c>
      <c r="S200" s="88">
        <f t="shared" si="119"/>
        <v>0</v>
      </c>
      <c r="T200" s="116"/>
      <c r="U200" s="116"/>
    </row>
    <row r="201" spans="1:21" s="14" customFormat="1" ht="35.1" customHeight="1">
      <c r="A201" s="213"/>
      <c r="B201" s="213"/>
      <c r="C201" s="39" t="s">
        <v>243</v>
      </c>
      <c r="D201" s="13" t="s">
        <v>22</v>
      </c>
      <c r="E201" s="135">
        <v>1000</v>
      </c>
      <c r="F201" s="136"/>
      <c r="G201" s="121">
        <v>0.05</v>
      </c>
      <c r="H201" s="129">
        <f t="shared" si="114"/>
        <v>0</v>
      </c>
      <c r="I201" s="129">
        <f t="shared" si="115"/>
        <v>0</v>
      </c>
      <c r="J201" s="135">
        <v>1000</v>
      </c>
      <c r="K201" s="136"/>
      <c r="L201" s="121">
        <v>0.05</v>
      </c>
      <c r="M201" s="129">
        <f t="shared" si="116"/>
        <v>0</v>
      </c>
      <c r="N201" s="129">
        <f t="shared" si="117"/>
        <v>0</v>
      </c>
      <c r="O201" s="135">
        <v>1000</v>
      </c>
      <c r="P201" s="96"/>
      <c r="Q201" s="97">
        <v>0.05</v>
      </c>
      <c r="R201" s="88">
        <f t="shared" si="118"/>
        <v>0</v>
      </c>
      <c r="S201" s="88">
        <f t="shared" si="119"/>
        <v>0</v>
      </c>
      <c r="T201" s="116"/>
      <c r="U201" s="116"/>
    </row>
    <row r="202" spans="1:21" s="14" customFormat="1" ht="35.1" customHeight="1">
      <c r="A202" s="213"/>
      <c r="B202" s="213"/>
      <c r="C202" s="39" t="s">
        <v>84</v>
      </c>
      <c r="D202" s="13" t="s">
        <v>94</v>
      </c>
      <c r="E202" s="135">
        <v>5</v>
      </c>
      <c r="F202" s="136"/>
      <c r="G202" s="121">
        <v>0.05</v>
      </c>
      <c r="H202" s="129">
        <f t="shared" si="114"/>
        <v>0</v>
      </c>
      <c r="I202" s="129">
        <f t="shared" si="115"/>
        <v>0</v>
      </c>
      <c r="J202" s="135">
        <v>5</v>
      </c>
      <c r="K202" s="136"/>
      <c r="L202" s="121">
        <v>0.05</v>
      </c>
      <c r="M202" s="129">
        <f t="shared" si="116"/>
        <v>0</v>
      </c>
      <c r="N202" s="129">
        <f t="shared" si="117"/>
        <v>0</v>
      </c>
      <c r="O202" s="135">
        <v>5</v>
      </c>
      <c r="P202" s="96"/>
      <c r="Q202" s="97">
        <v>0.05</v>
      </c>
      <c r="R202" s="88">
        <f t="shared" si="118"/>
        <v>0</v>
      </c>
      <c r="S202" s="88">
        <f t="shared" si="119"/>
        <v>0</v>
      </c>
      <c r="T202" s="116"/>
      <c r="U202" s="116"/>
    </row>
    <row r="203" spans="1:21" s="14" customFormat="1" ht="35.1" customHeight="1">
      <c r="A203" s="213"/>
      <c r="B203" s="213"/>
      <c r="C203" s="39" t="s">
        <v>85</v>
      </c>
      <c r="D203" s="13" t="s">
        <v>22</v>
      </c>
      <c r="E203" s="135">
        <v>1000</v>
      </c>
      <c r="F203" s="136"/>
      <c r="G203" s="121">
        <v>0.05</v>
      </c>
      <c r="H203" s="129">
        <f t="shared" si="114"/>
        <v>0</v>
      </c>
      <c r="I203" s="129">
        <f t="shared" si="115"/>
        <v>0</v>
      </c>
      <c r="J203" s="135">
        <v>1000</v>
      </c>
      <c r="K203" s="136"/>
      <c r="L203" s="121">
        <v>0.05</v>
      </c>
      <c r="M203" s="129">
        <f t="shared" si="116"/>
        <v>0</v>
      </c>
      <c r="N203" s="129">
        <f t="shared" si="117"/>
        <v>0</v>
      </c>
      <c r="O203" s="135">
        <v>1000</v>
      </c>
      <c r="P203" s="96"/>
      <c r="Q203" s="97">
        <v>0.05</v>
      </c>
      <c r="R203" s="88">
        <f t="shared" si="118"/>
        <v>0</v>
      </c>
      <c r="S203" s="88">
        <f t="shared" si="119"/>
        <v>0</v>
      </c>
      <c r="T203" s="116"/>
      <c r="U203" s="116"/>
    </row>
    <row r="204" spans="1:21" s="14" customFormat="1" ht="35.1" customHeight="1">
      <c r="A204" s="213"/>
      <c r="B204" s="213"/>
      <c r="C204" s="39" t="s">
        <v>86</v>
      </c>
      <c r="D204" s="13" t="s">
        <v>94</v>
      </c>
      <c r="E204" s="135">
        <v>15</v>
      </c>
      <c r="F204" s="136"/>
      <c r="G204" s="121">
        <v>0.05</v>
      </c>
      <c r="H204" s="129">
        <f t="shared" si="114"/>
        <v>0</v>
      </c>
      <c r="I204" s="129">
        <f t="shared" si="115"/>
        <v>0</v>
      </c>
      <c r="J204" s="135">
        <v>15</v>
      </c>
      <c r="K204" s="136"/>
      <c r="L204" s="121">
        <v>0.05</v>
      </c>
      <c r="M204" s="129">
        <f t="shared" si="116"/>
        <v>0</v>
      </c>
      <c r="N204" s="129">
        <f t="shared" si="117"/>
        <v>0</v>
      </c>
      <c r="O204" s="135">
        <v>15</v>
      </c>
      <c r="P204" s="96"/>
      <c r="Q204" s="97">
        <v>0.05</v>
      </c>
      <c r="R204" s="88">
        <f t="shared" si="118"/>
        <v>0</v>
      </c>
      <c r="S204" s="88">
        <f t="shared" si="119"/>
        <v>0</v>
      </c>
      <c r="T204" s="116"/>
      <c r="U204" s="116"/>
    </row>
    <row r="205" spans="1:21" s="14" customFormat="1" ht="35.1" customHeight="1">
      <c r="A205" s="213"/>
      <c r="B205" s="213"/>
      <c r="C205" s="39" t="s">
        <v>87</v>
      </c>
      <c r="D205" s="13" t="s">
        <v>22</v>
      </c>
      <c r="E205" s="135">
        <v>1000</v>
      </c>
      <c r="F205" s="136"/>
      <c r="G205" s="121">
        <v>0.05</v>
      </c>
      <c r="H205" s="129">
        <f t="shared" si="114"/>
        <v>0</v>
      </c>
      <c r="I205" s="129">
        <f t="shared" si="115"/>
        <v>0</v>
      </c>
      <c r="J205" s="135">
        <v>1000</v>
      </c>
      <c r="K205" s="136"/>
      <c r="L205" s="121">
        <v>0.05</v>
      </c>
      <c r="M205" s="129">
        <f t="shared" si="116"/>
        <v>0</v>
      </c>
      <c r="N205" s="129">
        <f t="shared" si="117"/>
        <v>0</v>
      </c>
      <c r="O205" s="135">
        <v>1000</v>
      </c>
      <c r="P205" s="96"/>
      <c r="Q205" s="97">
        <v>0.05</v>
      </c>
      <c r="R205" s="88">
        <f t="shared" si="118"/>
        <v>0</v>
      </c>
      <c r="S205" s="88">
        <f t="shared" si="119"/>
        <v>0</v>
      </c>
      <c r="T205" s="116"/>
      <c r="U205" s="116"/>
    </row>
    <row r="206" spans="1:21" s="14" customFormat="1" ht="35.1" customHeight="1">
      <c r="A206" s="213"/>
      <c r="B206" s="213"/>
      <c r="C206" s="39" t="s">
        <v>88</v>
      </c>
      <c r="D206" s="13" t="s">
        <v>94</v>
      </c>
      <c r="E206" s="135">
        <v>5</v>
      </c>
      <c r="F206" s="136"/>
      <c r="G206" s="121">
        <v>0.05</v>
      </c>
      <c r="H206" s="129">
        <f t="shared" si="114"/>
        <v>0</v>
      </c>
      <c r="I206" s="129">
        <f t="shared" si="115"/>
        <v>0</v>
      </c>
      <c r="J206" s="135">
        <v>5</v>
      </c>
      <c r="K206" s="136"/>
      <c r="L206" s="121">
        <v>0.05</v>
      </c>
      <c r="M206" s="129">
        <f t="shared" si="116"/>
        <v>0</v>
      </c>
      <c r="N206" s="129">
        <f t="shared" si="117"/>
        <v>0</v>
      </c>
      <c r="O206" s="135">
        <v>5</v>
      </c>
      <c r="P206" s="96"/>
      <c r="Q206" s="97">
        <v>0.05</v>
      </c>
      <c r="R206" s="88">
        <f t="shared" si="118"/>
        <v>0</v>
      </c>
      <c r="S206" s="88">
        <f t="shared" si="119"/>
        <v>0</v>
      </c>
      <c r="T206" s="116"/>
      <c r="U206" s="116"/>
    </row>
    <row r="207" spans="1:21" s="14" customFormat="1" ht="35.1" customHeight="1">
      <c r="A207" s="213"/>
      <c r="B207" s="213"/>
      <c r="C207" s="39" t="s">
        <v>89</v>
      </c>
      <c r="D207" s="13" t="s">
        <v>22</v>
      </c>
      <c r="E207" s="135">
        <v>500</v>
      </c>
      <c r="F207" s="136"/>
      <c r="G207" s="121">
        <v>0.05</v>
      </c>
      <c r="H207" s="129">
        <f t="shared" si="114"/>
        <v>0</v>
      </c>
      <c r="I207" s="129">
        <f t="shared" si="115"/>
        <v>0</v>
      </c>
      <c r="J207" s="135">
        <v>500</v>
      </c>
      <c r="K207" s="136"/>
      <c r="L207" s="121">
        <v>0.05</v>
      </c>
      <c r="M207" s="129">
        <f t="shared" si="116"/>
        <v>0</v>
      </c>
      <c r="N207" s="129">
        <f t="shared" si="117"/>
        <v>0</v>
      </c>
      <c r="O207" s="135">
        <v>500</v>
      </c>
      <c r="P207" s="96"/>
      <c r="Q207" s="97">
        <v>0.05</v>
      </c>
      <c r="R207" s="88">
        <f t="shared" si="118"/>
        <v>0</v>
      </c>
      <c r="S207" s="88">
        <f t="shared" si="119"/>
        <v>0</v>
      </c>
      <c r="T207" s="116"/>
      <c r="U207" s="116"/>
    </row>
    <row r="208" spans="1:21" s="14" customFormat="1" ht="35.1" customHeight="1">
      <c r="A208" s="213"/>
      <c r="B208" s="213"/>
      <c r="C208" s="39" t="s">
        <v>90</v>
      </c>
      <c r="D208" s="13" t="s">
        <v>94</v>
      </c>
      <c r="E208" s="135">
        <v>5</v>
      </c>
      <c r="F208" s="136"/>
      <c r="G208" s="121">
        <v>0.05</v>
      </c>
      <c r="H208" s="129">
        <f t="shared" si="114"/>
        <v>0</v>
      </c>
      <c r="I208" s="129">
        <f t="shared" si="115"/>
        <v>0</v>
      </c>
      <c r="J208" s="135">
        <v>5</v>
      </c>
      <c r="K208" s="136"/>
      <c r="L208" s="121">
        <v>0.05</v>
      </c>
      <c r="M208" s="129">
        <f t="shared" si="116"/>
        <v>0</v>
      </c>
      <c r="N208" s="129">
        <f t="shared" si="117"/>
        <v>0</v>
      </c>
      <c r="O208" s="135">
        <v>5</v>
      </c>
      <c r="P208" s="96"/>
      <c r="Q208" s="97">
        <v>0.05</v>
      </c>
      <c r="R208" s="88">
        <f t="shared" si="118"/>
        <v>0</v>
      </c>
      <c r="S208" s="88">
        <f t="shared" si="119"/>
        <v>0</v>
      </c>
      <c r="T208" s="116"/>
      <c r="U208" s="116"/>
    </row>
    <row r="209" spans="1:21" s="14" customFormat="1" ht="35.1" customHeight="1">
      <c r="A209" s="213"/>
      <c r="B209" s="213"/>
      <c r="C209" s="39" t="s">
        <v>91</v>
      </c>
      <c r="D209" s="13" t="s">
        <v>22</v>
      </c>
      <c r="E209" s="135">
        <v>500</v>
      </c>
      <c r="F209" s="136"/>
      <c r="G209" s="121">
        <v>0.05</v>
      </c>
      <c r="H209" s="129">
        <f t="shared" si="114"/>
        <v>0</v>
      </c>
      <c r="I209" s="129">
        <f t="shared" si="115"/>
        <v>0</v>
      </c>
      <c r="J209" s="135">
        <v>500</v>
      </c>
      <c r="K209" s="136"/>
      <c r="L209" s="121">
        <v>0.05</v>
      </c>
      <c r="M209" s="129">
        <f t="shared" si="116"/>
        <v>0</v>
      </c>
      <c r="N209" s="129">
        <f t="shared" si="117"/>
        <v>0</v>
      </c>
      <c r="O209" s="135">
        <v>500</v>
      </c>
      <c r="P209" s="96"/>
      <c r="Q209" s="97">
        <v>0.05</v>
      </c>
      <c r="R209" s="88">
        <f t="shared" si="118"/>
        <v>0</v>
      </c>
      <c r="S209" s="88">
        <f t="shared" si="119"/>
        <v>0</v>
      </c>
      <c r="T209" s="116"/>
      <c r="U209" s="116"/>
    </row>
    <row r="210" spans="1:21" s="14" customFormat="1" ht="35.1" customHeight="1">
      <c r="A210" s="213"/>
      <c r="B210" s="213"/>
      <c r="C210" s="39" t="s">
        <v>92</v>
      </c>
      <c r="D210" s="13" t="s">
        <v>94</v>
      </c>
      <c r="E210" s="135">
        <v>5</v>
      </c>
      <c r="F210" s="136"/>
      <c r="G210" s="121">
        <v>0.05</v>
      </c>
      <c r="H210" s="129">
        <f t="shared" si="114"/>
        <v>0</v>
      </c>
      <c r="I210" s="129">
        <f t="shared" si="115"/>
        <v>0</v>
      </c>
      <c r="J210" s="135">
        <v>5</v>
      </c>
      <c r="K210" s="136"/>
      <c r="L210" s="121">
        <v>0.05</v>
      </c>
      <c r="M210" s="129">
        <f t="shared" si="116"/>
        <v>0</v>
      </c>
      <c r="N210" s="129">
        <f t="shared" si="117"/>
        <v>0</v>
      </c>
      <c r="O210" s="135">
        <v>5</v>
      </c>
      <c r="P210" s="96"/>
      <c r="Q210" s="97">
        <v>0.05</v>
      </c>
      <c r="R210" s="88">
        <f t="shared" si="118"/>
        <v>0</v>
      </c>
      <c r="S210" s="88">
        <f t="shared" si="119"/>
        <v>0</v>
      </c>
      <c r="T210" s="116"/>
      <c r="U210" s="116"/>
    </row>
    <row r="211" spans="1:21" s="14" customFormat="1" ht="35.1" customHeight="1">
      <c r="A211" s="213"/>
      <c r="B211" s="213"/>
      <c r="C211" s="39" t="s">
        <v>93</v>
      </c>
      <c r="D211" s="13" t="s">
        <v>22</v>
      </c>
      <c r="E211" s="135">
        <v>500</v>
      </c>
      <c r="F211" s="136"/>
      <c r="G211" s="121">
        <v>0.05</v>
      </c>
      <c r="H211" s="129">
        <f t="shared" si="114"/>
        <v>0</v>
      </c>
      <c r="I211" s="129">
        <f t="shared" si="115"/>
        <v>0</v>
      </c>
      <c r="J211" s="135">
        <v>500</v>
      </c>
      <c r="K211" s="136"/>
      <c r="L211" s="121">
        <v>0.05</v>
      </c>
      <c r="M211" s="129">
        <f t="shared" si="116"/>
        <v>0</v>
      </c>
      <c r="N211" s="129">
        <f t="shared" si="117"/>
        <v>0</v>
      </c>
      <c r="O211" s="135">
        <v>500</v>
      </c>
      <c r="P211" s="96"/>
      <c r="Q211" s="97">
        <v>0.05</v>
      </c>
      <c r="R211" s="88">
        <f t="shared" si="118"/>
        <v>0</v>
      </c>
      <c r="S211" s="88">
        <f t="shared" si="119"/>
        <v>0</v>
      </c>
      <c r="T211" s="116"/>
      <c r="U211" s="116"/>
    </row>
    <row r="212" spans="1:21" s="14" customFormat="1" ht="35.1" customHeight="1">
      <c r="A212" s="213"/>
      <c r="B212" s="213"/>
      <c r="C212" s="39" t="s">
        <v>95</v>
      </c>
      <c r="D212" s="13" t="s">
        <v>8</v>
      </c>
      <c r="E212" s="135">
        <v>10</v>
      </c>
      <c r="F212" s="136"/>
      <c r="G212" s="121">
        <v>0.05</v>
      </c>
      <c r="H212" s="129">
        <f t="shared" si="114"/>
        <v>0</v>
      </c>
      <c r="I212" s="129">
        <f t="shared" si="115"/>
        <v>0</v>
      </c>
      <c r="J212" s="135">
        <v>10</v>
      </c>
      <c r="K212" s="136"/>
      <c r="L212" s="121">
        <v>0.05</v>
      </c>
      <c r="M212" s="129">
        <f t="shared" si="116"/>
        <v>0</v>
      </c>
      <c r="N212" s="129">
        <f t="shared" si="117"/>
        <v>0</v>
      </c>
      <c r="O212" s="135">
        <v>10</v>
      </c>
      <c r="P212" s="96"/>
      <c r="Q212" s="97">
        <v>0.05</v>
      </c>
      <c r="R212" s="88">
        <f t="shared" si="118"/>
        <v>0</v>
      </c>
      <c r="S212" s="88">
        <f t="shared" si="119"/>
        <v>0</v>
      </c>
      <c r="T212" s="116"/>
      <c r="U212" s="116"/>
    </row>
    <row r="213" spans="1:21" s="14" customFormat="1" ht="35.1" customHeight="1">
      <c r="A213" s="213"/>
      <c r="B213" s="213"/>
      <c r="C213" s="39" t="s">
        <v>96</v>
      </c>
      <c r="D213" s="13" t="s">
        <v>22</v>
      </c>
      <c r="E213" s="135">
        <v>2000</v>
      </c>
      <c r="F213" s="136"/>
      <c r="G213" s="121">
        <v>0.05</v>
      </c>
      <c r="H213" s="129">
        <f t="shared" si="114"/>
        <v>0</v>
      </c>
      <c r="I213" s="129">
        <f t="shared" si="115"/>
        <v>0</v>
      </c>
      <c r="J213" s="135">
        <v>2000</v>
      </c>
      <c r="K213" s="136"/>
      <c r="L213" s="121">
        <v>0.05</v>
      </c>
      <c r="M213" s="129">
        <f t="shared" si="116"/>
        <v>0</v>
      </c>
      <c r="N213" s="129">
        <f t="shared" si="117"/>
        <v>0</v>
      </c>
      <c r="O213" s="135">
        <v>2000</v>
      </c>
      <c r="P213" s="96"/>
      <c r="Q213" s="97">
        <v>0.05</v>
      </c>
      <c r="R213" s="88">
        <f t="shared" si="118"/>
        <v>0</v>
      </c>
      <c r="S213" s="88">
        <f t="shared" si="119"/>
        <v>0</v>
      </c>
      <c r="T213" s="116"/>
      <c r="U213" s="116"/>
    </row>
    <row r="214" spans="1:21" ht="30" customHeight="1">
      <c r="A214" s="213"/>
      <c r="B214" s="213"/>
      <c r="C214" s="30" t="s">
        <v>51</v>
      </c>
      <c r="D214" s="25"/>
      <c r="E214" s="94"/>
      <c r="F214" s="130"/>
      <c r="G214" s="132"/>
      <c r="H214" s="133"/>
      <c r="I214" s="133"/>
      <c r="J214" s="94"/>
      <c r="K214" s="130"/>
      <c r="L214" s="132"/>
      <c r="M214" s="133"/>
      <c r="N214" s="133"/>
      <c r="O214" s="94"/>
      <c r="P214" s="95"/>
      <c r="Q214" s="99"/>
      <c r="R214" s="90"/>
      <c r="S214" s="90"/>
    </row>
    <row r="215" spans="1:21" ht="30" customHeight="1">
      <c r="A215" s="213"/>
      <c r="B215" s="213"/>
      <c r="C215" s="42" t="s">
        <v>25</v>
      </c>
      <c r="D215" s="32" t="s">
        <v>26</v>
      </c>
      <c r="E215" s="94">
        <v>30</v>
      </c>
      <c r="F215" s="130"/>
      <c r="G215" s="121">
        <v>0.18</v>
      </c>
      <c r="H215" s="129">
        <f t="shared" ref="H215:H239" si="120">F215*(100%+G215)</f>
        <v>0</v>
      </c>
      <c r="I215" s="129">
        <f t="shared" ref="I215:I239" si="121">E215*H215</f>
        <v>0</v>
      </c>
      <c r="J215" s="94">
        <v>30</v>
      </c>
      <c r="K215" s="130"/>
      <c r="L215" s="121">
        <v>0.18</v>
      </c>
      <c r="M215" s="129">
        <f t="shared" ref="M215:M239" si="122">K215*(100%+L215)</f>
        <v>0</v>
      </c>
      <c r="N215" s="129">
        <f t="shared" ref="N215:N239" si="123">J215*M215</f>
        <v>0</v>
      </c>
      <c r="O215" s="94">
        <v>30</v>
      </c>
      <c r="P215" s="95"/>
      <c r="Q215" s="97">
        <v>0.18</v>
      </c>
      <c r="R215" s="88">
        <f t="shared" ref="R215:R239" si="124">P215*(100%+Q215)</f>
        <v>0</v>
      </c>
      <c r="S215" s="88">
        <f t="shared" ref="S215:S239" si="125">O215*R215</f>
        <v>0</v>
      </c>
    </row>
    <row r="216" spans="1:21" ht="30" customHeight="1">
      <c r="A216" s="213"/>
      <c r="B216" s="213"/>
      <c r="C216" s="42" t="s">
        <v>27</v>
      </c>
      <c r="D216" s="32" t="s">
        <v>26</v>
      </c>
      <c r="E216" s="94">
        <v>30</v>
      </c>
      <c r="F216" s="130"/>
      <c r="G216" s="121">
        <v>0.18</v>
      </c>
      <c r="H216" s="129">
        <f t="shared" si="120"/>
        <v>0</v>
      </c>
      <c r="I216" s="129">
        <f t="shared" si="121"/>
        <v>0</v>
      </c>
      <c r="J216" s="94">
        <v>30</v>
      </c>
      <c r="K216" s="130"/>
      <c r="L216" s="121">
        <v>0.18</v>
      </c>
      <c r="M216" s="129">
        <f t="shared" si="122"/>
        <v>0</v>
      </c>
      <c r="N216" s="129">
        <f t="shared" si="123"/>
        <v>0</v>
      </c>
      <c r="O216" s="94">
        <v>30</v>
      </c>
      <c r="P216" s="95"/>
      <c r="Q216" s="97">
        <v>0.18</v>
      </c>
      <c r="R216" s="88">
        <f t="shared" si="124"/>
        <v>0</v>
      </c>
      <c r="S216" s="88">
        <f t="shared" si="125"/>
        <v>0</v>
      </c>
    </row>
    <row r="217" spans="1:21" ht="30" customHeight="1">
      <c r="A217" s="213"/>
      <c r="B217" s="213"/>
      <c r="C217" s="42" t="s">
        <v>28</v>
      </c>
      <c r="D217" s="32" t="s">
        <v>26</v>
      </c>
      <c r="E217" s="94">
        <v>30</v>
      </c>
      <c r="F217" s="130"/>
      <c r="G217" s="121">
        <v>0.18</v>
      </c>
      <c r="H217" s="129">
        <f t="shared" si="120"/>
        <v>0</v>
      </c>
      <c r="I217" s="129">
        <f t="shared" si="121"/>
        <v>0</v>
      </c>
      <c r="J217" s="94">
        <v>30</v>
      </c>
      <c r="K217" s="130"/>
      <c r="L217" s="121">
        <v>0.18</v>
      </c>
      <c r="M217" s="129">
        <f t="shared" si="122"/>
        <v>0</v>
      </c>
      <c r="N217" s="129">
        <f t="shared" si="123"/>
        <v>0</v>
      </c>
      <c r="O217" s="94">
        <v>30</v>
      </c>
      <c r="P217" s="95"/>
      <c r="Q217" s="97">
        <v>0.18</v>
      </c>
      <c r="R217" s="88">
        <f t="shared" si="124"/>
        <v>0</v>
      </c>
      <c r="S217" s="88">
        <f t="shared" si="125"/>
        <v>0</v>
      </c>
    </row>
    <row r="218" spans="1:21" ht="30" customHeight="1">
      <c r="A218" s="213"/>
      <c r="B218" s="213"/>
      <c r="C218" s="42" t="s">
        <v>25</v>
      </c>
      <c r="D218" s="32" t="s">
        <v>42</v>
      </c>
      <c r="E218" s="94">
        <v>1</v>
      </c>
      <c r="F218" s="130"/>
      <c r="G218" s="121">
        <v>0.18</v>
      </c>
      <c r="H218" s="129">
        <f t="shared" si="120"/>
        <v>0</v>
      </c>
      <c r="I218" s="129">
        <f t="shared" si="121"/>
        <v>0</v>
      </c>
      <c r="J218" s="94">
        <v>10</v>
      </c>
      <c r="K218" s="130"/>
      <c r="L218" s="121">
        <v>0.18</v>
      </c>
      <c r="M218" s="129">
        <f t="shared" si="122"/>
        <v>0</v>
      </c>
      <c r="N218" s="129">
        <f t="shared" si="123"/>
        <v>0</v>
      </c>
      <c r="O218" s="94">
        <v>15</v>
      </c>
      <c r="P218" s="95"/>
      <c r="Q218" s="97">
        <v>0.18</v>
      </c>
      <c r="R218" s="88">
        <f t="shared" si="124"/>
        <v>0</v>
      </c>
      <c r="S218" s="88">
        <f t="shared" si="125"/>
        <v>0</v>
      </c>
    </row>
    <row r="219" spans="1:21" ht="30" customHeight="1">
      <c r="A219" s="213"/>
      <c r="B219" s="213"/>
      <c r="C219" s="42" t="s">
        <v>27</v>
      </c>
      <c r="D219" s="32" t="s">
        <v>42</v>
      </c>
      <c r="E219" s="94">
        <v>2</v>
      </c>
      <c r="F219" s="130"/>
      <c r="G219" s="121">
        <v>0.18</v>
      </c>
      <c r="H219" s="129">
        <f t="shared" si="120"/>
        <v>0</v>
      </c>
      <c r="I219" s="129">
        <f t="shared" si="121"/>
        <v>0</v>
      </c>
      <c r="J219" s="94">
        <v>20</v>
      </c>
      <c r="K219" s="130"/>
      <c r="L219" s="121">
        <v>0.18</v>
      </c>
      <c r="M219" s="129">
        <f t="shared" si="122"/>
        <v>0</v>
      </c>
      <c r="N219" s="129">
        <f t="shared" si="123"/>
        <v>0</v>
      </c>
      <c r="O219" s="94">
        <v>30</v>
      </c>
      <c r="P219" s="95"/>
      <c r="Q219" s="97">
        <v>0.18</v>
      </c>
      <c r="R219" s="88">
        <f t="shared" si="124"/>
        <v>0</v>
      </c>
      <c r="S219" s="88">
        <f t="shared" si="125"/>
        <v>0</v>
      </c>
    </row>
    <row r="220" spans="1:21" ht="30" customHeight="1">
      <c r="A220" s="213"/>
      <c r="B220" s="213"/>
      <c r="C220" s="42" t="s">
        <v>28</v>
      </c>
      <c r="D220" s="32" t="s">
        <v>42</v>
      </c>
      <c r="E220" s="94">
        <v>2</v>
      </c>
      <c r="F220" s="130"/>
      <c r="G220" s="121">
        <v>0.18</v>
      </c>
      <c r="H220" s="129">
        <f t="shared" si="120"/>
        <v>0</v>
      </c>
      <c r="I220" s="129">
        <f t="shared" si="121"/>
        <v>0</v>
      </c>
      <c r="J220" s="94">
        <v>20</v>
      </c>
      <c r="K220" s="130"/>
      <c r="L220" s="121">
        <v>0.18</v>
      </c>
      <c r="M220" s="129">
        <f t="shared" si="122"/>
        <v>0</v>
      </c>
      <c r="N220" s="129">
        <f t="shared" si="123"/>
        <v>0</v>
      </c>
      <c r="O220" s="94">
        <v>30</v>
      </c>
      <c r="P220" s="95"/>
      <c r="Q220" s="97">
        <v>0.18</v>
      </c>
      <c r="R220" s="88">
        <f t="shared" si="124"/>
        <v>0</v>
      </c>
      <c r="S220" s="88">
        <f t="shared" si="125"/>
        <v>0</v>
      </c>
    </row>
    <row r="221" spans="1:21" ht="30" customHeight="1">
      <c r="A221" s="213"/>
      <c r="B221" s="213"/>
      <c r="C221" s="43" t="s">
        <v>101</v>
      </c>
      <c r="D221" s="32" t="s">
        <v>8</v>
      </c>
      <c r="E221" s="94">
        <v>10</v>
      </c>
      <c r="F221" s="130"/>
      <c r="G221" s="121">
        <v>0.18</v>
      </c>
      <c r="H221" s="129">
        <f t="shared" si="120"/>
        <v>0</v>
      </c>
      <c r="I221" s="129">
        <f t="shared" si="121"/>
        <v>0</v>
      </c>
      <c r="J221" s="94">
        <v>10</v>
      </c>
      <c r="K221" s="130"/>
      <c r="L221" s="121">
        <v>0.18</v>
      </c>
      <c r="M221" s="129">
        <f t="shared" si="122"/>
        <v>0</v>
      </c>
      <c r="N221" s="129">
        <f t="shared" si="123"/>
        <v>0</v>
      </c>
      <c r="O221" s="94">
        <v>10</v>
      </c>
      <c r="P221" s="95"/>
      <c r="Q221" s="97">
        <v>0.18</v>
      </c>
      <c r="R221" s="88">
        <f t="shared" si="124"/>
        <v>0</v>
      </c>
      <c r="S221" s="88">
        <f t="shared" si="125"/>
        <v>0</v>
      </c>
    </row>
    <row r="222" spans="1:21" ht="30" customHeight="1">
      <c r="A222" s="213"/>
      <c r="B222" s="213"/>
      <c r="C222" s="43" t="s">
        <v>102</v>
      </c>
      <c r="D222" s="32" t="s">
        <v>8</v>
      </c>
      <c r="E222" s="94">
        <v>5</v>
      </c>
      <c r="F222" s="130"/>
      <c r="G222" s="121">
        <v>0.18</v>
      </c>
      <c r="H222" s="129">
        <f t="shared" si="120"/>
        <v>0</v>
      </c>
      <c r="I222" s="129">
        <f t="shared" si="121"/>
        <v>0</v>
      </c>
      <c r="J222" s="94">
        <v>5</v>
      </c>
      <c r="K222" s="130"/>
      <c r="L222" s="121">
        <v>0.18</v>
      </c>
      <c r="M222" s="129">
        <f t="shared" si="122"/>
        <v>0</v>
      </c>
      <c r="N222" s="129">
        <f t="shared" si="123"/>
        <v>0</v>
      </c>
      <c r="O222" s="94">
        <v>5</v>
      </c>
      <c r="P222" s="95"/>
      <c r="Q222" s="97">
        <v>0.18</v>
      </c>
      <c r="R222" s="88">
        <f t="shared" si="124"/>
        <v>0</v>
      </c>
      <c r="S222" s="88">
        <f t="shared" si="125"/>
        <v>0</v>
      </c>
    </row>
    <row r="223" spans="1:21" ht="30" customHeight="1">
      <c r="A223" s="213"/>
      <c r="B223" s="213"/>
      <c r="C223" s="43" t="s">
        <v>97</v>
      </c>
      <c r="D223" s="32" t="s">
        <v>8</v>
      </c>
      <c r="E223" s="94">
        <v>10</v>
      </c>
      <c r="F223" s="130"/>
      <c r="G223" s="121">
        <v>0.18</v>
      </c>
      <c r="H223" s="129">
        <f t="shared" si="120"/>
        <v>0</v>
      </c>
      <c r="I223" s="129">
        <f t="shared" si="121"/>
        <v>0</v>
      </c>
      <c r="J223" s="94">
        <v>10</v>
      </c>
      <c r="K223" s="130"/>
      <c r="L223" s="121">
        <v>0.18</v>
      </c>
      <c r="M223" s="129">
        <f t="shared" si="122"/>
        <v>0</v>
      </c>
      <c r="N223" s="129">
        <f t="shared" si="123"/>
        <v>0</v>
      </c>
      <c r="O223" s="94">
        <v>10</v>
      </c>
      <c r="P223" s="95"/>
      <c r="Q223" s="97">
        <v>0.18</v>
      </c>
      <c r="R223" s="88">
        <f t="shared" si="124"/>
        <v>0</v>
      </c>
      <c r="S223" s="88">
        <f t="shared" si="125"/>
        <v>0</v>
      </c>
    </row>
    <row r="224" spans="1:21" ht="30" customHeight="1">
      <c r="A224" s="213"/>
      <c r="B224" s="213"/>
      <c r="C224" s="43" t="s">
        <v>98</v>
      </c>
      <c r="D224" s="32" t="s">
        <v>8</v>
      </c>
      <c r="E224" s="94">
        <v>5</v>
      </c>
      <c r="F224" s="130"/>
      <c r="G224" s="121">
        <v>0.18</v>
      </c>
      <c r="H224" s="129">
        <f t="shared" si="120"/>
        <v>0</v>
      </c>
      <c r="I224" s="129">
        <f t="shared" si="121"/>
        <v>0</v>
      </c>
      <c r="J224" s="94">
        <v>5</v>
      </c>
      <c r="K224" s="130"/>
      <c r="L224" s="121">
        <v>0.18</v>
      </c>
      <c r="M224" s="129">
        <f t="shared" si="122"/>
        <v>0</v>
      </c>
      <c r="N224" s="129">
        <f t="shared" si="123"/>
        <v>0</v>
      </c>
      <c r="O224" s="94">
        <v>5</v>
      </c>
      <c r="P224" s="95"/>
      <c r="Q224" s="97">
        <v>0.18</v>
      </c>
      <c r="R224" s="88">
        <f t="shared" si="124"/>
        <v>0</v>
      </c>
      <c r="S224" s="88">
        <f t="shared" si="125"/>
        <v>0</v>
      </c>
    </row>
    <row r="225" spans="1:19" ht="30" customHeight="1">
      <c r="A225" s="213"/>
      <c r="B225" s="213"/>
      <c r="C225" s="43" t="s">
        <v>99</v>
      </c>
      <c r="D225" s="32" t="s">
        <v>8</v>
      </c>
      <c r="E225" s="94">
        <v>30</v>
      </c>
      <c r="F225" s="130"/>
      <c r="G225" s="121">
        <v>0.18</v>
      </c>
      <c r="H225" s="129">
        <f t="shared" si="120"/>
        <v>0</v>
      </c>
      <c r="I225" s="129">
        <f t="shared" si="121"/>
        <v>0</v>
      </c>
      <c r="J225" s="94">
        <v>30</v>
      </c>
      <c r="K225" s="130"/>
      <c r="L225" s="121">
        <v>0.18</v>
      </c>
      <c r="M225" s="129">
        <f t="shared" si="122"/>
        <v>0</v>
      </c>
      <c r="N225" s="129">
        <f t="shared" si="123"/>
        <v>0</v>
      </c>
      <c r="O225" s="94">
        <v>30</v>
      </c>
      <c r="P225" s="95"/>
      <c r="Q225" s="97">
        <v>0.18</v>
      </c>
      <c r="R225" s="88">
        <f t="shared" si="124"/>
        <v>0</v>
      </c>
      <c r="S225" s="88">
        <f t="shared" si="125"/>
        <v>0</v>
      </c>
    </row>
    <row r="226" spans="1:19" ht="30" customHeight="1">
      <c r="A226" s="213"/>
      <c r="B226" s="213"/>
      <c r="C226" s="43" t="s">
        <v>100</v>
      </c>
      <c r="D226" s="32" t="s">
        <v>8</v>
      </c>
      <c r="E226" s="94">
        <v>20</v>
      </c>
      <c r="F226" s="130"/>
      <c r="G226" s="121">
        <v>0.18</v>
      </c>
      <c r="H226" s="129">
        <f t="shared" si="120"/>
        <v>0</v>
      </c>
      <c r="I226" s="129">
        <f t="shared" si="121"/>
        <v>0</v>
      </c>
      <c r="J226" s="94">
        <v>20</v>
      </c>
      <c r="K226" s="130"/>
      <c r="L226" s="121">
        <v>0.18</v>
      </c>
      <c r="M226" s="129">
        <f t="shared" si="122"/>
        <v>0</v>
      </c>
      <c r="N226" s="129">
        <f t="shared" si="123"/>
        <v>0</v>
      </c>
      <c r="O226" s="94">
        <v>20</v>
      </c>
      <c r="P226" s="95"/>
      <c r="Q226" s="97">
        <v>0.18</v>
      </c>
      <c r="R226" s="88">
        <f t="shared" si="124"/>
        <v>0</v>
      </c>
      <c r="S226" s="88">
        <f t="shared" si="125"/>
        <v>0</v>
      </c>
    </row>
    <row r="227" spans="1:19" ht="30" customHeight="1">
      <c r="A227" s="213"/>
      <c r="B227" s="213"/>
      <c r="C227" s="43" t="s">
        <v>103</v>
      </c>
      <c r="D227" s="32" t="s">
        <v>8</v>
      </c>
      <c r="E227" s="94">
        <v>30</v>
      </c>
      <c r="F227" s="130"/>
      <c r="G227" s="121">
        <v>0.18</v>
      </c>
      <c r="H227" s="129">
        <f t="shared" si="120"/>
        <v>0</v>
      </c>
      <c r="I227" s="129">
        <f t="shared" si="121"/>
        <v>0</v>
      </c>
      <c r="J227" s="94">
        <v>30</v>
      </c>
      <c r="K227" s="130"/>
      <c r="L227" s="121">
        <v>0.18</v>
      </c>
      <c r="M227" s="129">
        <f t="shared" si="122"/>
        <v>0</v>
      </c>
      <c r="N227" s="129">
        <f t="shared" si="123"/>
        <v>0</v>
      </c>
      <c r="O227" s="94">
        <v>30</v>
      </c>
      <c r="P227" s="95"/>
      <c r="Q227" s="97">
        <v>0.18</v>
      </c>
      <c r="R227" s="88">
        <f t="shared" si="124"/>
        <v>0</v>
      </c>
      <c r="S227" s="88">
        <f t="shared" si="125"/>
        <v>0</v>
      </c>
    </row>
    <row r="228" spans="1:19" ht="30" customHeight="1">
      <c r="A228" s="213"/>
      <c r="B228" s="213"/>
      <c r="C228" s="43" t="s">
        <v>104</v>
      </c>
      <c r="D228" s="32" t="s">
        <v>8</v>
      </c>
      <c r="E228" s="94">
        <v>20</v>
      </c>
      <c r="F228" s="130"/>
      <c r="G228" s="121">
        <v>0.18</v>
      </c>
      <c r="H228" s="129">
        <f t="shared" si="120"/>
        <v>0</v>
      </c>
      <c r="I228" s="129">
        <f t="shared" si="121"/>
        <v>0</v>
      </c>
      <c r="J228" s="94">
        <v>20</v>
      </c>
      <c r="K228" s="130"/>
      <c r="L228" s="121">
        <v>0.18</v>
      </c>
      <c r="M228" s="129">
        <f t="shared" si="122"/>
        <v>0</v>
      </c>
      <c r="N228" s="129">
        <f t="shared" si="123"/>
        <v>0</v>
      </c>
      <c r="O228" s="94">
        <v>20</v>
      </c>
      <c r="P228" s="95"/>
      <c r="Q228" s="97">
        <v>0.18</v>
      </c>
      <c r="R228" s="88">
        <f t="shared" si="124"/>
        <v>0</v>
      </c>
      <c r="S228" s="88">
        <f t="shared" si="125"/>
        <v>0</v>
      </c>
    </row>
    <row r="229" spans="1:19" ht="30" customHeight="1">
      <c r="A229" s="213"/>
      <c r="B229" s="213"/>
      <c r="C229" s="43" t="s">
        <v>29</v>
      </c>
      <c r="D229" s="32" t="s">
        <v>8</v>
      </c>
      <c r="E229" s="94">
        <v>1</v>
      </c>
      <c r="F229" s="130"/>
      <c r="G229" s="121">
        <v>0.18</v>
      </c>
      <c r="H229" s="129">
        <f t="shared" si="120"/>
        <v>0</v>
      </c>
      <c r="I229" s="129">
        <f t="shared" si="121"/>
        <v>0</v>
      </c>
      <c r="J229" s="94">
        <v>1</v>
      </c>
      <c r="K229" s="130"/>
      <c r="L229" s="121">
        <v>0.18</v>
      </c>
      <c r="M229" s="129">
        <f t="shared" si="122"/>
        <v>0</v>
      </c>
      <c r="N229" s="129">
        <f t="shared" si="123"/>
        <v>0</v>
      </c>
      <c r="O229" s="94">
        <v>1</v>
      </c>
      <c r="P229" s="95"/>
      <c r="Q229" s="97">
        <v>0.18</v>
      </c>
      <c r="R229" s="88">
        <f t="shared" si="124"/>
        <v>0</v>
      </c>
      <c r="S229" s="88">
        <f t="shared" si="125"/>
        <v>0</v>
      </c>
    </row>
    <row r="230" spans="1:19" ht="30" customHeight="1">
      <c r="A230" s="213"/>
      <c r="B230" s="213"/>
      <c r="C230" s="43" t="s">
        <v>30</v>
      </c>
      <c r="D230" s="32" t="s">
        <v>8</v>
      </c>
      <c r="E230" s="94">
        <v>1</v>
      </c>
      <c r="F230" s="130"/>
      <c r="G230" s="121">
        <v>0.18</v>
      </c>
      <c r="H230" s="129">
        <f t="shared" si="120"/>
        <v>0</v>
      </c>
      <c r="I230" s="129">
        <f t="shared" si="121"/>
        <v>0</v>
      </c>
      <c r="J230" s="94">
        <v>1</v>
      </c>
      <c r="K230" s="130"/>
      <c r="L230" s="121">
        <v>0.18</v>
      </c>
      <c r="M230" s="129">
        <f t="shared" si="122"/>
        <v>0</v>
      </c>
      <c r="N230" s="129">
        <f t="shared" si="123"/>
        <v>0</v>
      </c>
      <c r="O230" s="94">
        <v>1</v>
      </c>
      <c r="P230" s="95"/>
      <c r="Q230" s="97">
        <v>0.18</v>
      </c>
      <c r="R230" s="88">
        <f t="shared" si="124"/>
        <v>0</v>
      </c>
      <c r="S230" s="88">
        <f t="shared" si="125"/>
        <v>0</v>
      </c>
    </row>
    <row r="231" spans="1:19" ht="30" customHeight="1">
      <c r="A231" s="213"/>
      <c r="B231" s="213"/>
      <c r="C231" s="43" t="s">
        <v>31</v>
      </c>
      <c r="D231" s="32" t="s">
        <v>8</v>
      </c>
      <c r="E231" s="94">
        <v>1</v>
      </c>
      <c r="F231" s="130"/>
      <c r="G231" s="121">
        <v>0.18</v>
      </c>
      <c r="H231" s="129">
        <f t="shared" si="120"/>
        <v>0</v>
      </c>
      <c r="I231" s="129">
        <f t="shared" si="121"/>
        <v>0</v>
      </c>
      <c r="J231" s="94">
        <v>1</v>
      </c>
      <c r="K231" s="130"/>
      <c r="L231" s="121">
        <v>0.18</v>
      </c>
      <c r="M231" s="129">
        <f t="shared" si="122"/>
        <v>0</v>
      </c>
      <c r="N231" s="129">
        <f t="shared" si="123"/>
        <v>0</v>
      </c>
      <c r="O231" s="94">
        <v>1</v>
      </c>
      <c r="P231" s="95"/>
      <c r="Q231" s="97">
        <v>0.18</v>
      </c>
      <c r="R231" s="88">
        <f t="shared" si="124"/>
        <v>0</v>
      </c>
      <c r="S231" s="88">
        <f t="shared" si="125"/>
        <v>0</v>
      </c>
    </row>
    <row r="232" spans="1:19" ht="30" customHeight="1">
      <c r="A232" s="213"/>
      <c r="B232" s="213"/>
      <c r="C232" s="43" t="s">
        <v>40</v>
      </c>
      <c r="D232" s="32" t="s">
        <v>8</v>
      </c>
      <c r="E232" s="94">
        <v>1</v>
      </c>
      <c r="F232" s="130"/>
      <c r="G232" s="121">
        <v>0.18</v>
      </c>
      <c r="H232" s="129">
        <f t="shared" si="120"/>
        <v>0</v>
      </c>
      <c r="I232" s="129">
        <f t="shared" si="121"/>
        <v>0</v>
      </c>
      <c r="J232" s="94">
        <v>1</v>
      </c>
      <c r="K232" s="130"/>
      <c r="L232" s="121">
        <v>0.18</v>
      </c>
      <c r="M232" s="129">
        <f t="shared" si="122"/>
        <v>0</v>
      </c>
      <c r="N232" s="129">
        <f t="shared" si="123"/>
        <v>0</v>
      </c>
      <c r="O232" s="94">
        <v>1</v>
      </c>
      <c r="P232" s="95"/>
      <c r="Q232" s="97">
        <v>0.18</v>
      </c>
      <c r="R232" s="88">
        <f t="shared" si="124"/>
        <v>0</v>
      </c>
      <c r="S232" s="88">
        <f t="shared" si="125"/>
        <v>0</v>
      </c>
    </row>
    <row r="233" spans="1:19" ht="30" customHeight="1">
      <c r="A233" s="213"/>
      <c r="B233" s="213"/>
      <c r="C233" s="43" t="s">
        <v>41</v>
      </c>
      <c r="D233" s="32" t="s">
        <v>8</v>
      </c>
      <c r="E233" s="94">
        <v>1</v>
      </c>
      <c r="F233" s="130"/>
      <c r="G233" s="121">
        <v>0.18</v>
      </c>
      <c r="H233" s="129">
        <f t="shared" si="120"/>
        <v>0</v>
      </c>
      <c r="I233" s="129">
        <f t="shared" si="121"/>
        <v>0</v>
      </c>
      <c r="J233" s="94">
        <v>1</v>
      </c>
      <c r="K233" s="130"/>
      <c r="L233" s="121">
        <v>0.18</v>
      </c>
      <c r="M233" s="129">
        <f t="shared" si="122"/>
        <v>0</v>
      </c>
      <c r="N233" s="129">
        <f t="shared" si="123"/>
        <v>0</v>
      </c>
      <c r="O233" s="94">
        <v>1</v>
      </c>
      <c r="P233" s="95"/>
      <c r="Q233" s="97">
        <v>0.18</v>
      </c>
      <c r="R233" s="88">
        <f t="shared" si="124"/>
        <v>0</v>
      </c>
      <c r="S233" s="88">
        <f t="shared" si="125"/>
        <v>0</v>
      </c>
    </row>
    <row r="234" spans="1:19" ht="48.75" customHeight="1">
      <c r="A234" s="213"/>
      <c r="B234" s="213"/>
      <c r="C234" s="43" t="s">
        <v>105</v>
      </c>
      <c r="D234" s="32" t="s">
        <v>4</v>
      </c>
      <c r="E234" s="94">
        <v>1</v>
      </c>
      <c r="F234" s="130"/>
      <c r="G234" s="121">
        <v>0.18</v>
      </c>
      <c r="H234" s="129">
        <f t="shared" si="120"/>
        <v>0</v>
      </c>
      <c r="I234" s="129">
        <f t="shared" si="121"/>
        <v>0</v>
      </c>
      <c r="J234" s="94">
        <v>1</v>
      </c>
      <c r="K234" s="130"/>
      <c r="L234" s="121">
        <v>0.18</v>
      </c>
      <c r="M234" s="129">
        <f t="shared" si="122"/>
        <v>0</v>
      </c>
      <c r="N234" s="129">
        <f t="shared" si="123"/>
        <v>0</v>
      </c>
      <c r="O234" s="94">
        <v>1</v>
      </c>
      <c r="P234" s="95"/>
      <c r="Q234" s="97">
        <v>0.18</v>
      </c>
      <c r="R234" s="88">
        <f t="shared" si="124"/>
        <v>0</v>
      </c>
      <c r="S234" s="88">
        <f t="shared" si="125"/>
        <v>0</v>
      </c>
    </row>
    <row r="235" spans="1:19" ht="46.5" customHeight="1">
      <c r="A235" s="213"/>
      <c r="B235" s="213"/>
      <c r="C235" s="43" t="s">
        <v>106</v>
      </c>
      <c r="D235" s="32" t="s">
        <v>4</v>
      </c>
      <c r="E235" s="94">
        <v>1</v>
      </c>
      <c r="F235" s="130"/>
      <c r="G235" s="121">
        <v>0.18</v>
      </c>
      <c r="H235" s="129">
        <f t="shared" si="120"/>
        <v>0</v>
      </c>
      <c r="I235" s="129">
        <f t="shared" si="121"/>
        <v>0</v>
      </c>
      <c r="J235" s="94">
        <v>1</v>
      </c>
      <c r="K235" s="130"/>
      <c r="L235" s="121">
        <v>0.18</v>
      </c>
      <c r="M235" s="129">
        <f t="shared" si="122"/>
        <v>0</v>
      </c>
      <c r="N235" s="129">
        <f t="shared" si="123"/>
        <v>0</v>
      </c>
      <c r="O235" s="94">
        <v>1</v>
      </c>
      <c r="P235" s="95"/>
      <c r="Q235" s="97">
        <v>0.18</v>
      </c>
      <c r="R235" s="88">
        <f t="shared" si="124"/>
        <v>0</v>
      </c>
      <c r="S235" s="88">
        <f t="shared" si="125"/>
        <v>0</v>
      </c>
    </row>
    <row r="236" spans="1:19" ht="44.25" customHeight="1">
      <c r="A236" s="213"/>
      <c r="B236" s="213"/>
      <c r="C236" s="43" t="s">
        <v>107</v>
      </c>
      <c r="D236" s="32" t="s">
        <v>4</v>
      </c>
      <c r="E236" s="94">
        <v>1</v>
      </c>
      <c r="F236" s="130"/>
      <c r="G236" s="121">
        <v>0.18</v>
      </c>
      <c r="H236" s="129">
        <f t="shared" si="120"/>
        <v>0</v>
      </c>
      <c r="I236" s="129">
        <f t="shared" si="121"/>
        <v>0</v>
      </c>
      <c r="J236" s="94">
        <v>1</v>
      </c>
      <c r="K236" s="130"/>
      <c r="L236" s="121">
        <v>0.18</v>
      </c>
      <c r="M236" s="129">
        <f t="shared" si="122"/>
        <v>0</v>
      </c>
      <c r="N236" s="129">
        <f t="shared" si="123"/>
        <v>0</v>
      </c>
      <c r="O236" s="94">
        <v>1</v>
      </c>
      <c r="P236" s="95"/>
      <c r="Q236" s="97">
        <v>0.18</v>
      </c>
      <c r="R236" s="88">
        <f t="shared" si="124"/>
        <v>0</v>
      </c>
      <c r="S236" s="88">
        <f t="shared" si="125"/>
        <v>0</v>
      </c>
    </row>
    <row r="237" spans="1:19" ht="30" customHeight="1">
      <c r="A237" s="213"/>
      <c r="B237" s="213"/>
      <c r="C237" s="43" t="s">
        <v>108</v>
      </c>
      <c r="D237" s="32" t="s">
        <v>4</v>
      </c>
      <c r="E237" s="94">
        <v>5</v>
      </c>
      <c r="F237" s="130"/>
      <c r="G237" s="121">
        <v>0.18</v>
      </c>
      <c r="H237" s="129">
        <f t="shared" si="120"/>
        <v>0</v>
      </c>
      <c r="I237" s="129">
        <f t="shared" si="121"/>
        <v>0</v>
      </c>
      <c r="J237" s="94">
        <v>5</v>
      </c>
      <c r="K237" s="130"/>
      <c r="L237" s="121">
        <v>0.18</v>
      </c>
      <c r="M237" s="129">
        <f t="shared" si="122"/>
        <v>0</v>
      </c>
      <c r="N237" s="129">
        <f t="shared" si="123"/>
        <v>0</v>
      </c>
      <c r="O237" s="94">
        <v>5</v>
      </c>
      <c r="P237" s="95"/>
      <c r="Q237" s="97">
        <v>0.18</v>
      </c>
      <c r="R237" s="88">
        <f t="shared" si="124"/>
        <v>0</v>
      </c>
      <c r="S237" s="88">
        <f t="shared" si="125"/>
        <v>0</v>
      </c>
    </row>
    <row r="238" spans="1:19" ht="30" customHeight="1">
      <c r="A238" s="213"/>
      <c r="B238" s="213"/>
      <c r="C238" s="43" t="s">
        <v>109</v>
      </c>
      <c r="D238" s="32" t="s">
        <v>94</v>
      </c>
      <c r="E238" s="94">
        <v>200</v>
      </c>
      <c r="F238" s="130"/>
      <c r="G238" s="121">
        <v>0.18</v>
      </c>
      <c r="H238" s="129">
        <f t="shared" si="120"/>
        <v>0</v>
      </c>
      <c r="I238" s="129">
        <f t="shared" si="121"/>
        <v>0</v>
      </c>
      <c r="J238" s="94">
        <v>200</v>
      </c>
      <c r="K238" s="130"/>
      <c r="L238" s="121">
        <v>0.18</v>
      </c>
      <c r="M238" s="129">
        <f t="shared" si="122"/>
        <v>0</v>
      </c>
      <c r="N238" s="129">
        <f t="shared" si="123"/>
        <v>0</v>
      </c>
      <c r="O238" s="94">
        <v>200</v>
      </c>
      <c r="P238" s="95"/>
      <c r="Q238" s="97">
        <v>0.18</v>
      </c>
      <c r="R238" s="88">
        <f t="shared" si="124"/>
        <v>0</v>
      </c>
      <c r="S238" s="88">
        <f t="shared" si="125"/>
        <v>0</v>
      </c>
    </row>
    <row r="239" spans="1:19" ht="30" customHeight="1">
      <c r="A239" s="213"/>
      <c r="B239" s="213"/>
      <c r="C239" s="43" t="s">
        <v>110</v>
      </c>
      <c r="D239" s="32" t="s">
        <v>94</v>
      </c>
      <c r="E239" s="94">
        <v>100</v>
      </c>
      <c r="F239" s="130"/>
      <c r="G239" s="121">
        <v>0.18</v>
      </c>
      <c r="H239" s="129">
        <f t="shared" si="120"/>
        <v>0</v>
      </c>
      <c r="I239" s="129">
        <f t="shared" si="121"/>
        <v>0</v>
      </c>
      <c r="J239" s="94">
        <v>100</v>
      </c>
      <c r="K239" s="130"/>
      <c r="L239" s="121">
        <v>0.18</v>
      </c>
      <c r="M239" s="129">
        <f t="shared" si="122"/>
        <v>0</v>
      </c>
      <c r="N239" s="129">
        <f t="shared" si="123"/>
        <v>0</v>
      </c>
      <c r="O239" s="94">
        <v>100</v>
      </c>
      <c r="P239" s="95"/>
      <c r="Q239" s="97">
        <v>0.18</v>
      </c>
      <c r="R239" s="88">
        <f t="shared" si="124"/>
        <v>0</v>
      </c>
      <c r="S239" s="88">
        <f t="shared" si="125"/>
        <v>0</v>
      </c>
    </row>
    <row r="240" spans="1:19" ht="30" customHeight="1">
      <c r="A240" s="213"/>
      <c r="B240" s="213"/>
      <c r="C240" s="30" t="s">
        <v>32</v>
      </c>
      <c r="D240" s="25"/>
      <c r="E240" s="94"/>
      <c r="F240" s="130"/>
      <c r="G240" s="132"/>
      <c r="H240" s="133"/>
      <c r="I240" s="133"/>
      <c r="J240" s="94"/>
      <c r="K240" s="130"/>
      <c r="L240" s="132"/>
      <c r="M240" s="133"/>
      <c r="N240" s="133"/>
      <c r="O240" s="94"/>
      <c r="P240" s="95"/>
      <c r="Q240" s="99"/>
      <c r="R240" s="90"/>
      <c r="S240" s="90"/>
    </row>
    <row r="241" spans="1:19" ht="30" customHeight="1">
      <c r="A241" s="213"/>
      <c r="B241" s="213"/>
      <c r="C241" s="44" t="s">
        <v>125</v>
      </c>
      <c r="D241" s="25" t="s">
        <v>11</v>
      </c>
      <c r="E241" s="94">
        <v>1</v>
      </c>
      <c r="F241" s="130"/>
      <c r="G241" s="121">
        <v>0.18</v>
      </c>
      <c r="H241" s="129">
        <f t="shared" ref="H241:H244" si="126">F241*(100%+G241)</f>
        <v>0</v>
      </c>
      <c r="I241" s="129">
        <f t="shared" ref="I241:I244" si="127">E241*H241</f>
        <v>0</v>
      </c>
      <c r="J241" s="94">
        <v>1</v>
      </c>
      <c r="K241" s="130"/>
      <c r="L241" s="121">
        <v>0.18</v>
      </c>
      <c r="M241" s="129">
        <f t="shared" ref="M241:M244" si="128">K241*(100%+L241)</f>
        <v>0</v>
      </c>
      <c r="N241" s="129">
        <f t="shared" ref="N241:N244" si="129">J241*M241</f>
        <v>0</v>
      </c>
      <c r="O241" s="94">
        <v>1</v>
      </c>
      <c r="P241" s="95"/>
      <c r="Q241" s="97">
        <v>0.18</v>
      </c>
      <c r="R241" s="88">
        <f t="shared" ref="R241:R244" si="130">P241*(100%+Q241)</f>
        <v>0</v>
      </c>
      <c r="S241" s="88">
        <f t="shared" ref="S241:S244" si="131">O241*R241</f>
        <v>0</v>
      </c>
    </row>
    <row r="242" spans="1:19" ht="30" customHeight="1">
      <c r="A242" s="213"/>
      <c r="B242" s="213"/>
      <c r="C242" s="45" t="s">
        <v>126</v>
      </c>
      <c r="D242" s="25" t="s">
        <v>13</v>
      </c>
      <c r="E242" s="94">
        <v>1</v>
      </c>
      <c r="F242" s="130"/>
      <c r="G242" s="121">
        <v>0.18</v>
      </c>
      <c r="H242" s="129">
        <f t="shared" si="126"/>
        <v>0</v>
      </c>
      <c r="I242" s="129">
        <f t="shared" si="127"/>
        <v>0</v>
      </c>
      <c r="J242" s="94">
        <v>1</v>
      </c>
      <c r="K242" s="130"/>
      <c r="L242" s="121">
        <v>0.18</v>
      </c>
      <c r="M242" s="129">
        <f t="shared" si="128"/>
        <v>0</v>
      </c>
      <c r="N242" s="129">
        <f t="shared" si="129"/>
        <v>0</v>
      </c>
      <c r="O242" s="94">
        <v>1</v>
      </c>
      <c r="P242" s="95"/>
      <c r="Q242" s="97">
        <v>0.18</v>
      </c>
      <c r="R242" s="88">
        <f t="shared" si="130"/>
        <v>0</v>
      </c>
      <c r="S242" s="88">
        <f t="shared" si="131"/>
        <v>0</v>
      </c>
    </row>
    <row r="243" spans="1:19" ht="79.5" customHeight="1">
      <c r="A243" s="213"/>
      <c r="B243" s="213"/>
      <c r="C243" s="44" t="s">
        <v>111</v>
      </c>
      <c r="D243" s="25" t="s">
        <v>113</v>
      </c>
      <c r="E243" s="94">
        <v>5</v>
      </c>
      <c r="F243" s="130"/>
      <c r="G243" s="121">
        <v>0.18</v>
      </c>
      <c r="H243" s="129">
        <f t="shared" si="126"/>
        <v>0</v>
      </c>
      <c r="I243" s="129">
        <f t="shared" si="127"/>
        <v>0</v>
      </c>
      <c r="J243" s="94">
        <v>1</v>
      </c>
      <c r="K243" s="130"/>
      <c r="L243" s="121">
        <v>0.18</v>
      </c>
      <c r="M243" s="129">
        <f t="shared" si="128"/>
        <v>0</v>
      </c>
      <c r="N243" s="129">
        <f t="shared" si="129"/>
        <v>0</v>
      </c>
      <c r="O243" s="94">
        <v>5</v>
      </c>
      <c r="P243" s="95"/>
      <c r="Q243" s="97">
        <v>0.18</v>
      </c>
      <c r="R243" s="88">
        <f t="shared" si="130"/>
        <v>0</v>
      </c>
      <c r="S243" s="88">
        <f t="shared" si="131"/>
        <v>0</v>
      </c>
    </row>
    <row r="244" spans="1:19" ht="96.75" customHeight="1">
      <c r="A244" s="213"/>
      <c r="B244" s="213"/>
      <c r="C244" s="44" t="s">
        <v>112</v>
      </c>
      <c r="D244" s="25" t="s">
        <v>113</v>
      </c>
      <c r="E244" s="94">
        <v>5</v>
      </c>
      <c r="F244" s="130"/>
      <c r="G244" s="121">
        <v>0.18</v>
      </c>
      <c r="H244" s="129">
        <f t="shared" si="126"/>
        <v>0</v>
      </c>
      <c r="I244" s="129">
        <f t="shared" si="127"/>
        <v>0</v>
      </c>
      <c r="J244" s="94">
        <v>1</v>
      </c>
      <c r="K244" s="130"/>
      <c r="L244" s="121">
        <v>0.18</v>
      </c>
      <c r="M244" s="129">
        <f t="shared" si="128"/>
        <v>0</v>
      </c>
      <c r="N244" s="129">
        <f t="shared" si="129"/>
        <v>0</v>
      </c>
      <c r="O244" s="94">
        <v>5</v>
      </c>
      <c r="P244" s="95"/>
      <c r="Q244" s="97">
        <v>0.18</v>
      </c>
      <c r="R244" s="88">
        <f t="shared" si="130"/>
        <v>0</v>
      </c>
      <c r="S244" s="88">
        <f t="shared" si="131"/>
        <v>0</v>
      </c>
    </row>
    <row r="245" spans="1:19" ht="30" customHeight="1">
      <c r="A245" s="214"/>
      <c r="B245" s="214"/>
      <c r="C245" s="62" t="s">
        <v>66</v>
      </c>
      <c r="D245" s="59"/>
      <c r="E245" s="209">
        <f>SUM(I177:I244)</f>
        <v>0</v>
      </c>
      <c r="F245" s="210"/>
      <c r="G245" s="210"/>
      <c r="H245" s="210"/>
      <c r="I245" s="210"/>
      <c r="J245" s="209">
        <f>SUM(N177:N244)</f>
        <v>0</v>
      </c>
      <c r="K245" s="210"/>
      <c r="L245" s="210"/>
      <c r="M245" s="210"/>
      <c r="N245" s="210"/>
      <c r="O245" s="209">
        <f>SUM(S177:S244)</f>
        <v>0</v>
      </c>
      <c r="P245" s="210"/>
      <c r="Q245" s="210"/>
      <c r="R245" s="210"/>
      <c r="S245" s="210"/>
    </row>
    <row r="246" spans="1:19" ht="29.45" customHeight="1">
      <c r="A246" s="21"/>
      <c r="B246" s="21"/>
      <c r="C246" s="61" t="s">
        <v>68</v>
      </c>
      <c r="D246" s="63"/>
      <c r="E246" s="221">
        <f>E7+E50+E97+E176</f>
        <v>0</v>
      </c>
      <c r="F246" s="221"/>
      <c r="G246" s="221"/>
      <c r="H246" s="221"/>
      <c r="I246" s="221"/>
      <c r="J246" s="221">
        <f>J7+J50+J97+J176</f>
        <v>0</v>
      </c>
      <c r="K246" s="221"/>
      <c r="L246" s="221"/>
      <c r="M246" s="221"/>
      <c r="N246" s="221"/>
      <c r="O246" s="221">
        <f>O7+O50+O97+O176</f>
        <v>0</v>
      </c>
      <c r="P246" s="221"/>
      <c r="Q246" s="221"/>
      <c r="R246" s="221"/>
      <c r="S246" s="221"/>
    </row>
    <row r="247" spans="1:19" ht="30" customHeight="1">
      <c r="A247" s="21"/>
      <c r="B247" s="56"/>
      <c r="C247" s="64" t="s">
        <v>67</v>
      </c>
      <c r="D247" s="65"/>
      <c r="E247" s="222">
        <f>E245+E166+E87+E44</f>
        <v>0</v>
      </c>
      <c r="F247" s="223"/>
      <c r="G247" s="223"/>
      <c r="H247" s="223"/>
      <c r="I247" s="224"/>
      <c r="J247" s="222">
        <f>J245+J166+J87+J44</f>
        <v>0</v>
      </c>
      <c r="K247" s="223"/>
      <c r="L247" s="223"/>
      <c r="M247" s="223"/>
      <c r="N247" s="224"/>
      <c r="O247" s="222">
        <f>O245+O166+O87+O44</f>
        <v>0</v>
      </c>
      <c r="P247" s="223"/>
      <c r="Q247" s="223"/>
      <c r="R247" s="223"/>
      <c r="S247" s="224"/>
    </row>
    <row r="249" spans="1:19" ht="15">
      <c r="C249" s="155" t="s">
        <v>168</v>
      </c>
    </row>
    <row r="250" spans="1:19">
      <c r="C250" s="156"/>
    </row>
    <row r="251" spans="1:19">
      <c r="C251" s="157" t="s">
        <v>169</v>
      </c>
    </row>
    <row r="252" spans="1:19">
      <c r="C252" s="156"/>
    </row>
    <row r="253" spans="1:19" ht="28.5">
      <c r="C253" s="157" t="s">
        <v>170</v>
      </c>
    </row>
    <row r="254" spans="1:19">
      <c r="C254" s="156"/>
    </row>
    <row r="255" spans="1:19" ht="28.5">
      <c r="C255" s="157" t="s">
        <v>171</v>
      </c>
    </row>
    <row r="256" spans="1:19">
      <c r="C256" s="156"/>
    </row>
    <row r="257" spans="3:3" ht="28.5">
      <c r="C257" s="157" t="s">
        <v>172</v>
      </c>
    </row>
    <row r="258" spans="3:3">
      <c r="C258" s="156"/>
    </row>
    <row r="259" spans="3:3" ht="28.5">
      <c r="C259" s="157" t="s">
        <v>173</v>
      </c>
    </row>
    <row r="260" spans="3:3">
      <c r="C260" s="156"/>
    </row>
    <row r="261" spans="3:3" ht="28.5">
      <c r="C261" s="157" t="s">
        <v>174</v>
      </c>
    </row>
    <row r="262" spans="3:3">
      <c r="C262" s="156"/>
    </row>
    <row r="263" spans="3:3">
      <c r="C263" s="158" t="s">
        <v>175</v>
      </c>
    </row>
    <row r="264" spans="3:3">
      <c r="C264" s="156"/>
    </row>
    <row r="265" spans="3:3" ht="15">
      <c r="C265" s="159" t="s">
        <v>176</v>
      </c>
    </row>
    <row r="266" spans="3:3">
      <c r="C266" s="160"/>
    </row>
    <row r="267" spans="3:3" ht="72.75">
      <c r="C267" s="161" t="s">
        <v>177</v>
      </c>
    </row>
    <row r="268" spans="3:3">
      <c r="C268" s="162"/>
    </row>
    <row r="269" spans="3:3" ht="171.75">
      <c r="C269" s="162" t="s">
        <v>178</v>
      </c>
    </row>
    <row r="270" spans="3:3">
      <c r="C270" s="162"/>
    </row>
    <row r="271" spans="3:3">
      <c r="C271" s="163" t="s">
        <v>179</v>
      </c>
    </row>
    <row r="272" spans="3:3">
      <c r="C272" s="163"/>
    </row>
    <row r="273" spans="3:3" ht="28.5">
      <c r="C273" s="163" t="s">
        <v>180</v>
      </c>
    </row>
    <row r="274" spans="3:3">
      <c r="C274" s="163"/>
    </row>
    <row r="275" spans="3:3">
      <c r="C275" s="163" t="s">
        <v>181</v>
      </c>
    </row>
    <row r="276" spans="3:3">
      <c r="C276" s="163"/>
    </row>
    <row r="277" spans="3:3">
      <c r="C277" s="163" t="s">
        <v>182</v>
      </c>
    </row>
    <row r="278" spans="3:3">
      <c r="C278" s="163" t="s">
        <v>183</v>
      </c>
    </row>
    <row r="279" spans="3:3" ht="42.75">
      <c r="C279" s="163" t="s">
        <v>184</v>
      </c>
    </row>
    <row r="280" spans="3:3">
      <c r="C280" s="163" t="s">
        <v>185</v>
      </c>
    </row>
  </sheetData>
  <autoFilter ref="A2:U247" xr:uid="{4181D9E3-BCB4-442D-8C0D-3EA8F951110B}"/>
  <mergeCells count="46">
    <mergeCell ref="D1:D2"/>
    <mergeCell ref="E1:I1"/>
    <mergeCell ref="J1:N1"/>
    <mergeCell ref="O1:S1"/>
    <mergeCell ref="A3:A7"/>
    <mergeCell ref="B3:B44"/>
    <mergeCell ref="E7:I7"/>
    <mergeCell ref="J7:N7"/>
    <mergeCell ref="O7:S7"/>
    <mergeCell ref="A8:A44"/>
    <mergeCell ref="E44:I44"/>
    <mergeCell ref="J44:N44"/>
    <mergeCell ref="O44:S44"/>
    <mergeCell ref="A46:A50"/>
    <mergeCell ref="B46:B87"/>
    <mergeCell ref="E50:I50"/>
    <mergeCell ref="J50:N50"/>
    <mergeCell ref="O50:S50"/>
    <mergeCell ref="A51:A87"/>
    <mergeCell ref="E87:I87"/>
    <mergeCell ref="J87:N87"/>
    <mergeCell ref="O87:S87"/>
    <mergeCell ref="A89:A97"/>
    <mergeCell ref="B89:B166"/>
    <mergeCell ref="E97:I97"/>
    <mergeCell ref="J97:N97"/>
    <mergeCell ref="O97:S97"/>
    <mergeCell ref="A98:A166"/>
    <mergeCell ref="E166:I166"/>
    <mergeCell ref="J166:N166"/>
    <mergeCell ref="O166:S166"/>
    <mergeCell ref="A168:A176"/>
    <mergeCell ref="B168:B245"/>
    <mergeCell ref="E176:I176"/>
    <mergeCell ref="J176:N176"/>
    <mergeCell ref="O176:S176"/>
    <mergeCell ref="A177:A245"/>
    <mergeCell ref="E245:I245"/>
    <mergeCell ref="J245:N245"/>
    <mergeCell ref="O245:S245"/>
    <mergeCell ref="E246:I246"/>
    <mergeCell ref="J246:N246"/>
    <mergeCell ref="O246:S246"/>
    <mergeCell ref="E247:I247"/>
    <mergeCell ref="J247:N247"/>
    <mergeCell ref="O247:S247"/>
  </mergeCells>
  <pageMargins left="0.7" right="0.7" top="0.75" bottom="0.75" header="0.3" footer="0.3"/>
  <pageSetup orientation="portrait" r:id="rId1"/>
  <ignoredErrors>
    <ignoredError sqref="E9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0F2B3-7456-4A43-A7D4-4D6F8E8BAC45}">
  <dimension ref="A1:T280"/>
  <sheetViews>
    <sheetView zoomScale="69" zoomScaleNormal="25" workbookViewId="0">
      <pane xSplit="1" ySplit="1" topLeftCell="B156" activePane="bottomRight" state="frozen"/>
      <selection pane="topRight" activeCell="D1" sqref="D1"/>
      <selection pane="bottomLeft" activeCell="A2" sqref="A2"/>
      <selection pane="bottomRight" activeCell="G252" sqref="G252"/>
    </sheetView>
  </sheetViews>
  <sheetFormatPr defaultColWidth="9.140625" defaultRowHeight="14.25"/>
  <cols>
    <col min="1" max="2" width="9.140625" style="1"/>
    <col min="3" max="3" width="88" style="22" customWidth="1"/>
    <col min="4" max="4" width="12.42578125" style="11" customWidth="1"/>
    <col min="5" max="5" width="13.42578125" style="4" customWidth="1"/>
    <col min="6" max="6" width="13.7109375" style="84" customWidth="1"/>
    <col min="7" max="7" width="14.85546875" style="5" customWidth="1"/>
    <col min="8" max="8" width="19.140625" style="5" customWidth="1"/>
    <col min="9" max="9" width="22.5703125" style="5" customWidth="1"/>
    <col min="10" max="10" width="13.42578125" style="4" customWidth="1"/>
    <col min="11" max="11" width="13.7109375" style="84" customWidth="1"/>
    <col min="12" max="12" width="14.85546875" style="5" customWidth="1"/>
    <col min="13" max="13" width="19.140625" style="5" customWidth="1"/>
    <col min="14" max="14" width="22.5703125" style="5" customWidth="1"/>
    <col min="15" max="15" width="13.42578125" style="4" customWidth="1"/>
    <col min="16" max="16" width="13.7109375" style="84" customWidth="1"/>
    <col min="17" max="17" width="14.85546875" style="5" customWidth="1"/>
    <col min="18" max="18" width="19.140625" style="5" customWidth="1"/>
    <col min="19" max="19" width="22.5703125" style="5" customWidth="1"/>
    <col min="20" max="20" width="9.140625" style="5"/>
    <col min="21" max="16384" width="9.140625" style="1"/>
  </cols>
  <sheetData>
    <row r="1" spans="1:20" ht="36.75" customHeight="1">
      <c r="A1" s="12" t="s">
        <v>156</v>
      </c>
      <c r="B1" s="55"/>
      <c r="C1" s="23"/>
      <c r="D1" s="216" t="s">
        <v>2</v>
      </c>
      <c r="E1" s="211" t="s">
        <v>127</v>
      </c>
      <c r="F1" s="211"/>
      <c r="G1" s="211"/>
      <c r="H1" s="211"/>
      <c r="I1" s="211"/>
      <c r="J1" s="203" t="s">
        <v>132</v>
      </c>
      <c r="K1" s="203"/>
      <c r="L1" s="203"/>
      <c r="M1" s="203"/>
      <c r="N1" s="203"/>
      <c r="O1" s="196" t="s">
        <v>131</v>
      </c>
      <c r="P1" s="196"/>
      <c r="Q1" s="196"/>
      <c r="R1" s="196"/>
      <c r="S1" s="196"/>
    </row>
    <row r="2" spans="1:20" s="7" customFormat="1" ht="30">
      <c r="A2" s="2" t="s">
        <v>1</v>
      </c>
      <c r="B2" s="2" t="s">
        <v>128</v>
      </c>
      <c r="C2" s="10" t="s">
        <v>53</v>
      </c>
      <c r="D2" s="217"/>
      <c r="E2" s="51" t="s">
        <v>33</v>
      </c>
      <c r="F2" s="52" t="s">
        <v>44</v>
      </c>
      <c r="G2" s="78" t="s">
        <v>45</v>
      </c>
      <c r="H2" s="78" t="s">
        <v>46</v>
      </c>
      <c r="I2" s="78" t="s">
        <v>47</v>
      </c>
      <c r="J2" s="67" t="s">
        <v>33</v>
      </c>
      <c r="K2" s="68" t="s">
        <v>44</v>
      </c>
      <c r="L2" s="77" t="s">
        <v>45</v>
      </c>
      <c r="M2" s="77" t="s">
        <v>46</v>
      </c>
      <c r="N2" s="77" t="s">
        <v>47</v>
      </c>
      <c r="O2" s="70" t="s">
        <v>33</v>
      </c>
      <c r="P2" s="71" t="s">
        <v>44</v>
      </c>
      <c r="Q2" s="79" t="s">
        <v>45</v>
      </c>
      <c r="R2" s="79" t="s">
        <v>46</v>
      </c>
      <c r="S2" s="79" t="s">
        <v>47</v>
      </c>
      <c r="T2" s="5"/>
    </row>
    <row r="3" spans="1:20" s="7" customFormat="1" ht="15">
      <c r="A3" s="215">
        <v>1</v>
      </c>
      <c r="B3" s="219" t="s">
        <v>157</v>
      </c>
      <c r="C3" s="35" t="s">
        <v>3</v>
      </c>
      <c r="D3" s="9" t="s">
        <v>4</v>
      </c>
      <c r="E3" s="117">
        <v>12</v>
      </c>
      <c r="F3" s="105"/>
      <c r="G3" s="97">
        <v>0.18</v>
      </c>
      <c r="H3" s="88">
        <f t="shared" ref="H3:H5" si="0">F3*(100%+G3)</f>
        <v>0</v>
      </c>
      <c r="I3" s="88">
        <f t="shared" ref="I3:I5" si="1">E3*H3</f>
        <v>0</v>
      </c>
      <c r="J3" s="117">
        <v>12</v>
      </c>
      <c r="K3" s="105"/>
      <c r="L3" s="97">
        <v>0.18</v>
      </c>
      <c r="M3" s="88">
        <v>0</v>
      </c>
      <c r="N3" s="88">
        <v>0</v>
      </c>
      <c r="O3" s="117">
        <v>12</v>
      </c>
      <c r="P3" s="105"/>
      <c r="Q3" s="97">
        <v>0.18</v>
      </c>
      <c r="R3" s="88">
        <f>P3*(100%+Q3)</f>
        <v>0</v>
      </c>
      <c r="S3" s="88">
        <f>O3*R3</f>
        <v>0</v>
      </c>
      <c r="T3" s="5"/>
    </row>
    <row r="4" spans="1:20" s="7" customFormat="1" ht="15">
      <c r="A4" s="215"/>
      <c r="B4" s="218"/>
      <c r="C4" s="35" t="s">
        <v>5</v>
      </c>
      <c r="D4" s="9" t="s">
        <v>4</v>
      </c>
      <c r="E4" s="117">
        <v>12</v>
      </c>
      <c r="F4" s="105"/>
      <c r="G4" s="97">
        <v>0.18</v>
      </c>
      <c r="H4" s="88">
        <f t="shared" si="0"/>
        <v>0</v>
      </c>
      <c r="I4" s="88">
        <f t="shared" si="1"/>
        <v>0</v>
      </c>
      <c r="J4" s="117">
        <v>12</v>
      </c>
      <c r="K4" s="105"/>
      <c r="L4" s="97">
        <v>0.18</v>
      </c>
      <c r="M4" s="88">
        <v>0</v>
      </c>
      <c r="N4" s="88">
        <v>0</v>
      </c>
      <c r="O4" s="117">
        <v>12</v>
      </c>
      <c r="P4" s="105"/>
      <c r="Q4" s="97">
        <v>0.18</v>
      </c>
      <c r="R4" s="88">
        <f t="shared" ref="R4:R6" si="2">P4*(100%+Q4)</f>
        <v>0</v>
      </c>
      <c r="S4" s="88">
        <f t="shared" ref="S4:S6" si="3">O4*R4</f>
        <v>0</v>
      </c>
      <c r="T4" s="5"/>
    </row>
    <row r="5" spans="1:20" s="7" customFormat="1" ht="15">
      <c r="A5" s="215"/>
      <c r="B5" s="218"/>
      <c r="C5" s="35" t="s">
        <v>70</v>
      </c>
      <c r="D5" s="13" t="s">
        <v>4</v>
      </c>
      <c r="E5" s="117">
        <v>36</v>
      </c>
      <c r="F5" s="105"/>
      <c r="G5" s="97">
        <v>0.05</v>
      </c>
      <c r="H5" s="88">
        <f t="shared" si="0"/>
        <v>0</v>
      </c>
      <c r="I5" s="88">
        <f t="shared" si="1"/>
        <v>0</v>
      </c>
      <c r="J5" s="117">
        <v>36</v>
      </c>
      <c r="K5" s="105"/>
      <c r="L5" s="97">
        <v>0.05</v>
      </c>
      <c r="M5" s="88">
        <v>0</v>
      </c>
      <c r="N5" s="88">
        <v>0</v>
      </c>
      <c r="O5" s="117">
        <v>24</v>
      </c>
      <c r="P5" s="105"/>
      <c r="Q5" s="97">
        <v>0.05</v>
      </c>
      <c r="R5" s="88">
        <f t="shared" si="2"/>
        <v>0</v>
      </c>
      <c r="S5" s="88">
        <f t="shared" si="3"/>
        <v>0</v>
      </c>
      <c r="T5" s="5"/>
    </row>
    <row r="6" spans="1:20" s="7" customFormat="1" ht="15">
      <c r="A6" s="215"/>
      <c r="B6" s="218"/>
      <c r="C6" s="35" t="s">
        <v>238</v>
      </c>
      <c r="D6" s="15" t="s">
        <v>4</v>
      </c>
      <c r="E6" s="72">
        <v>1</v>
      </c>
      <c r="F6" s="105"/>
      <c r="G6" s="97">
        <v>0.05</v>
      </c>
      <c r="H6" s="88">
        <f t="shared" ref="H6" si="4">F6*(100%+G6)</f>
        <v>0</v>
      </c>
      <c r="I6" s="88">
        <f>E6*H6</f>
        <v>0</v>
      </c>
      <c r="J6" s="72">
        <v>1</v>
      </c>
      <c r="K6" s="105"/>
      <c r="L6" s="97">
        <v>0.05</v>
      </c>
      <c r="M6" s="88">
        <f t="shared" ref="M6" si="5">K6*(100%+L6)</f>
        <v>0</v>
      </c>
      <c r="N6" s="88">
        <f t="shared" ref="N6" si="6">J6*M6</f>
        <v>0</v>
      </c>
      <c r="O6" s="117">
        <v>12</v>
      </c>
      <c r="P6" s="105"/>
      <c r="Q6" s="97">
        <v>0.05</v>
      </c>
      <c r="R6" s="88">
        <f t="shared" si="2"/>
        <v>0</v>
      </c>
      <c r="S6" s="88">
        <f t="shared" si="3"/>
        <v>0</v>
      </c>
      <c r="T6" s="5"/>
    </row>
    <row r="7" spans="1:20" s="7" customFormat="1" ht="15">
      <c r="A7" s="215"/>
      <c r="B7" s="218"/>
      <c r="C7" s="34" t="s">
        <v>63</v>
      </c>
      <c r="D7" s="57"/>
      <c r="E7" s="197">
        <f>SUM(I3:I6)</f>
        <v>0</v>
      </c>
      <c r="F7" s="198"/>
      <c r="G7" s="198"/>
      <c r="H7" s="198"/>
      <c r="I7" s="199"/>
      <c r="J7" s="197">
        <f>SUM(N3:N6)</f>
        <v>0</v>
      </c>
      <c r="K7" s="198"/>
      <c r="L7" s="198"/>
      <c r="M7" s="198"/>
      <c r="N7" s="199"/>
      <c r="O7" s="197">
        <f>SUM(S3:S6)</f>
        <v>0</v>
      </c>
      <c r="P7" s="198"/>
      <c r="Q7" s="198"/>
      <c r="R7" s="198"/>
      <c r="S7" s="199"/>
      <c r="T7" s="5"/>
    </row>
    <row r="8" spans="1:20" ht="32.25" customHeight="1">
      <c r="A8" s="218">
        <v>2</v>
      </c>
      <c r="B8" s="218"/>
      <c r="C8" s="46" t="s">
        <v>6</v>
      </c>
      <c r="D8" s="3"/>
      <c r="E8" s="3"/>
      <c r="F8" s="92"/>
      <c r="G8" s="110"/>
      <c r="H8" s="89"/>
      <c r="I8" s="89"/>
      <c r="J8" s="3"/>
      <c r="K8" s="92"/>
      <c r="L8" s="110"/>
      <c r="M8" s="89"/>
      <c r="N8" s="89"/>
      <c r="O8" s="3"/>
      <c r="P8" s="92"/>
      <c r="Q8" s="110"/>
      <c r="R8" s="89"/>
      <c r="S8" s="89"/>
    </row>
    <row r="9" spans="1:20" ht="32.25" customHeight="1">
      <c r="A9" s="218"/>
      <c r="B9" s="218"/>
      <c r="C9" s="46" t="s">
        <v>7</v>
      </c>
      <c r="D9" s="3" t="s">
        <v>8</v>
      </c>
      <c r="E9" s="3">
        <v>5</v>
      </c>
      <c r="F9" s="92"/>
      <c r="G9" s="97">
        <v>0.18</v>
      </c>
      <c r="H9" s="88">
        <f t="shared" ref="H9:H11" si="7">F9*(100%+G9)</f>
        <v>0</v>
      </c>
      <c r="I9" s="88">
        <f t="shared" ref="I9:I11" si="8">E9*H9</f>
        <v>0</v>
      </c>
      <c r="J9" s="3">
        <v>5</v>
      </c>
      <c r="K9" s="92"/>
      <c r="L9" s="97">
        <v>0.18</v>
      </c>
      <c r="M9" s="88">
        <f t="shared" ref="M9:M11" si="9">K9*(100%+L9)</f>
        <v>0</v>
      </c>
      <c r="N9" s="88">
        <f t="shared" ref="N9:N11" si="10">J9*M9</f>
        <v>0</v>
      </c>
      <c r="O9" s="3">
        <v>5</v>
      </c>
      <c r="P9" s="92"/>
      <c r="Q9" s="97">
        <v>0.18</v>
      </c>
      <c r="R9" s="88">
        <f t="shared" ref="R9:R11" si="11">P9*(100%+Q9)</f>
        <v>0</v>
      </c>
      <c r="S9" s="88">
        <f t="shared" ref="S9:S11" si="12">O9*R9</f>
        <v>0</v>
      </c>
    </row>
    <row r="10" spans="1:20" ht="32.25" customHeight="1">
      <c r="A10" s="218"/>
      <c r="B10" s="218"/>
      <c r="C10" s="46" t="s">
        <v>9</v>
      </c>
      <c r="D10" s="3" t="s">
        <v>8</v>
      </c>
      <c r="E10" s="3">
        <v>5</v>
      </c>
      <c r="F10" s="92"/>
      <c r="G10" s="97">
        <v>0.18</v>
      </c>
      <c r="H10" s="88">
        <f t="shared" si="7"/>
        <v>0</v>
      </c>
      <c r="I10" s="88">
        <f t="shared" si="8"/>
        <v>0</v>
      </c>
      <c r="J10" s="3">
        <v>5</v>
      </c>
      <c r="K10" s="92"/>
      <c r="L10" s="97">
        <v>0.18</v>
      </c>
      <c r="M10" s="88">
        <f t="shared" si="9"/>
        <v>0</v>
      </c>
      <c r="N10" s="88">
        <f t="shared" si="10"/>
        <v>0</v>
      </c>
      <c r="O10" s="3">
        <v>5</v>
      </c>
      <c r="P10" s="92"/>
      <c r="Q10" s="97">
        <v>0.18</v>
      </c>
      <c r="R10" s="88">
        <f t="shared" si="11"/>
        <v>0</v>
      </c>
      <c r="S10" s="88">
        <f t="shared" si="12"/>
        <v>0</v>
      </c>
    </row>
    <row r="11" spans="1:20" ht="32.25" customHeight="1">
      <c r="A11" s="218"/>
      <c r="B11" s="218"/>
      <c r="C11" s="46" t="s">
        <v>35</v>
      </c>
      <c r="D11" s="3" t="s">
        <v>8</v>
      </c>
      <c r="E11" s="3">
        <v>12</v>
      </c>
      <c r="F11" s="92"/>
      <c r="G11" s="97">
        <v>0.18</v>
      </c>
      <c r="H11" s="88">
        <f t="shared" si="7"/>
        <v>0</v>
      </c>
      <c r="I11" s="88">
        <f t="shared" si="8"/>
        <v>0</v>
      </c>
      <c r="J11" s="3">
        <v>12</v>
      </c>
      <c r="K11" s="92"/>
      <c r="L11" s="97">
        <v>0.18</v>
      </c>
      <c r="M11" s="88">
        <f t="shared" si="9"/>
        <v>0</v>
      </c>
      <c r="N11" s="88">
        <f t="shared" si="10"/>
        <v>0</v>
      </c>
      <c r="O11" s="3">
        <v>12</v>
      </c>
      <c r="P11" s="92"/>
      <c r="Q11" s="97">
        <v>0.18</v>
      </c>
      <c r="R11" s="88">
        <f t="shared" si="11"/>
        <v>0</v>
      </c>
      <c r="S11" s="88">
        <f t="shared" si="12"/>
        <v>0</v>
      </c>
    </row>
    <row r="12" spans="1:20" ht="32.25" customHeight="1">
      <c r="A12" s="218"/>
      <c r="B12" s="218"/>
      <c r="C12" s="47" t="s">
        <v>10</v>
      </c>
      <c r="D12" s="3"/>
      <c r="E12" s="3"/>
      <c r="F12" s="92"/>
      <c r="G12" s="110"/>
      <c r="H12" s="89"/>
      <c r="I12" s="89"/>
      <c r="J12" s="3"/>
      <c r="K12" s="92"/>
      <c r="L12" s="110"/>
      <c r="M12" s="89"/>
      <c r="N12" s="89"/>
      <c r="O12" s="3"/>
      <c r="P12" s="92"/>
      <c r="Q12" s="110"/>
      <c r="R12" s="89"/>
      <c r="S12" s="89"/>
    </row>
    <row r="13" spans="1:20" ht="135" customHeight="1">
      <c r="A13" s="218"/>
      <c r="B13" s="218"/>
      <c r="C13" s="48" t="s">
        <v>116</v>
      </c>
      <c r="D13" s="3" t="s">
        <v>11</v>
      </c>
      <c r="E13" s="3">
        <v>25</v>
      </c>
      <c r="F13" s="92"/>
      <c r="G13" s="97">
        <v>0.18</v>
      </c>
      <c r="H13" s="88">
        <f>F13*(100%+G13)</f>
        <v>0</v>
      </c>
      <c r="I13" s="88">
        <f>E13*H13</f>
        <v>0</v>
      </c>
      <c r="J13" s="3">
        <v>25</v>
      </c>
      <c r="K13" s="92"/>
      <c r="L13" s="97">
        <v>0.18</v>
      </c>
      <c r="M13" s="88">
        <f>K13*(100%+L13)</f>
        <v>0</v>
      </c>
      <c r="N13" s="88">
        <f>J13*M13</f>
        <v>0</v>
      </c>
      <c r="O13" s="3">
        <v>25</v>
      </c>
      <c r="P13" s="92"/>
      <c r="Q13" s="97">
        <v>0.18</v>
      </c>
      <c r="R13" s="88">
        <f>P13*(100%+Q13)</f>
        <v>0</v>
      </c>
      <c r="S13" s="88">
        <f>O13*R13</f>
        <v>0</v>
      </c>
    </row>
    <row r="14" spans="1:20" ht="141.75" customHeight="1">
      <c r="A14" s="218"/>
      <c r="B14" s="218"/>
      <c r="C14" s="48" t="s">
        <v>119</v>
      </c>
      <c r="D14" s="3" t="s">
        <v>12</v>
      </c>
      <c r="E14" s="3">
        <v>200</v>
      </c>
      <c r="F14" s="92"/>
      <c r="G14" s="97">
        <v>0.18</v>
      </c>
      <c r="H14" s="88">
        <f>F14*(100%+G14)</f>
        <v>0</v>
      </c>
      <c r="I14" s="88">
        <f>E14*H14</f>
        <v>0</v>
      </c>
      <c r="J14" s="3">
        <v>200</v>
      </c>
      <c r="K14" s="92"/>
      <c r="L14" s="97">
        <v>0.18</v>
      </c>
      <c r="M14" s="88">
        <f>K14*(100%+L14)</f>
        <v>0</v>
      </c>
      <c r="N14" s="88">
        <f>J14*M14</f>
        <v>0</v>
      </c>
      <c r="O14" s="3">
        <v>200</v>
      </c>
      <c r="P14" s="92"/>
      <c r="Q14" s="97">
        <v>0.18</v>
      </c>
      <c r="R14" s="88">
        <f>P14*(100%+Q14)</f>
        <v>0</v>
      </c>
      <c r="S14" s="88">
        <f>O14*R14</f>
        <v>0</v>
      </c>
    </row>
    <row r="15" spans="1:20" ht="53.25" customHeight="1">
      <c r="A15" s="218"/>
      <c r="B15" s="218"/>
      <c r="C15" s="48" t="s">
        <v>118</v>
      </c>
      <c r="D15" s="3" t="s">
        <v>11</v>
      </c>
      <c r="E15" s="3">
        <v>40</v>
      </c>
      <c r="F15" s="92"/>
      <c r="G15" s="97">
        <v>0.18</v>
      </c>
      <c r="H15" s="88">
        <f t="shared" ref="H15:H17" si="13">F15*(100%+G15)</f>
        <v>0</v>
      </c>
      <c r="I15" s="88">
        <f t="shared" ref="I15:I17" si="14">E15*H15</f>
        <v>0</v>
      </c>
      <c r="J15" s="3">
        <v>40</v>
      </c>
      <c r="K15" s="92"/>
      <c r="L15" s="97">
        <v>0.18</v>
      </c>
      <c r="M15" s="88">
        <f t="shared" ref="M15:M17" si="15">K15*(100%+L15)</f>
        <v>0</v>
      </c>
      <c r="N15" s="88">
        <f t="shared" ref="N15:N17" si="16">J15*M15</f>
        <v>0</v>
      </c>
      <c r="O15" s="3">
        <v>40</v>
      </c>
      <c r="P15" s="92"/>
      <c r="Q15" s="97">
        <v>0.18</v>
      </c>
      <c r="R15" s="88">
        <f t="shared" ref="R15:R17" si="17">P15*(100%+Q15)</f>
        <v>0</v>
      </c>
      <c r="S15" s="88">
        <f t="shared" ref="S15:S17" si="18">O15*R15</f>
        <v>0</v>
      </c>
    </row>
    <row r="16" spans="1:20" ht="32.25" customHeight="1">
      <c r="A16" s="218"/>
      <c r="B16" s="218"/>
      <c r="C16" s="48" t="s">
        <v>117</v>
      </c>
      <c r="D16" s="3" t="s">
        <v>13</v>
      </c>
      <c r="E16" s="3">
        <v>300</v>
      </c>
      <c r="F16" s="92"/>
      <c r="G16" s="97">
        <v>0.18</v>
      </c>
      <c r="H16" s="88">
        <f t="shared" si="13"/>
        <v>0</v>
      </c>
      <c r="I16" s="88">
        <f t="shared" si="14"/>
        <v>0</v>
      </c>
      <c r="J16" s="3">
        <v>300</v>
      </c>
      <c r="K16" s="92"/>
      <c r="L16" s="97">
        <v>0.18</v>
      </c>
      <c r="M16" s="88">
        <f t="shared" si="15"/>
        <v>0</v>
      </c>
      <c r="N16" s="88">
        <f t="shared" si="16"/>
        <v>0</v>
      </c>
      <c r="O16" s="3">
        <v>300</v>
      </c>
      <c r="P16" s="92"/>
      <c r="Q16" s="97">
        <v>0.18</v>
      </c>
      <c r="R16" s="88">
        <f t="shared" si="17"/>
        <v>0</v>
      </c>
      <c r="S16" s="88">
        <f t="shared" si="18"/>
        <v>0</v>
      </c>
    </row>
    <row r="17" spans="1:19" ht="34.700000000000003" customHeight="1">
      <c r="A17" s="218"/>
      <c r="B17" s="218"/>
      <c r="C17" s="46" t="s">
        <v>34</v>
      </c>
      <c r="D17" s="3" t="s">
        <v>8</v>
      </c>
      <c r="E17" s="3">
        <v>15</v>
      </c>
      <c r="F17" s="92"/>
      <c r="G17" s="97">
        <v>0.18</v>
      </c>
      <c r="H17" s="88">
        <f t="shared" si="13"/>
        <v>0</v>
      </c>
      <c r="I17" s="88">
        <f t="shared" si="14"/>
        <v>0</v>
      </c>
      <c r="J17" s="3">
        <v>15</v>
      </c>
      <c r="K17" s="92"/>
      <c r="L17" s="97">
        <v>0.18</v>
      </c>
      <c r="M17" s="88">
        <f t="shared" si="15"/>
        <v>0</v>
      </c>
      <c r="N17" s="88">
        <f t="shared" si="16"/>
        <v>0</v>
      </c>
      <c r="O17" s="3">
        <v>15</v>
      </c>
      <c r="P17" s="92"/>
      <c r="Q17" s="97">
        <v>0.18</v>
      </c>
      <c r="R17" s="88">
        <f t="shared" si="17"/>
        <v>0</v>
      </c>
      <c r="S17" s="88">
        <f t="shared" si="18"/>
        <v>0</v>
      </c>
    </row>
    <row r="18" spans="1:19" ht="128.25" customHeight="1">
      <c r="A18" s="218"/>
      <c r="B18" s="218"/>
      <c r="C18" s="48" t="s">
        <v>120</v>
      </c>
      <c r="D18" s="3" t="s">
        <v>12</v>
      </c>
      <c r="E18" s="3">
        <v>20</v>
      </c>
      <c r="F18" s="92"/>
      <c r="G18" s="97">
        <v>0.18</v>
      </c>
      <c r="H18" s="88">
        <f>F18*(100%+G18)</f>
        <v>0</v>
      </c>
      <c r="I18" s="88">
        <f>E18*H18</f>
        <v>0</v>
      </c>
      <c r="J18" s="3">
        <v>20</v>
      </c>
      <c r="K18" s="92"/>
      <c r="L18" s="97">
        <v>0.18</v>
      </c>
      <c r="M18" s="88">
        <f>K18*(100%+L18)</f>
        <v>0</v>
      </c>
      <c r="N18" s="88">
        <f>J18*M18</f>
        <v>0</v>
      </c>
      <c r="O18" s="3">
        <v>20</v>
      </c>
      <c r="P18" s="92"/>
      <c r="Q18" s="97">
        <v>0.18</v>
      </c>
      <c r="R18" s="88">
        <f>P18*(100%+Q18)</f>
        <v>0</v>
      </c>
      <c r="S18" s="88">
        <f>O18*R18</f>
        <v>0</v>
      </c>
    </row>
    <row r="19" spans="1:19" ht="32.25" customHeight="1">
      <c r="A19" s="218"/>
      <c r="B19" s="218"/>
      <c r="C19" s="46" t="s">
        <v>121</v>
      </c>
      <c r="D19" s="49" t="s">
        <v>14</v>
      </c>
      <c r="E19" s="3">
        <v>8</v>
      </c>
      <c r="F19" s="92"/>
      <c r="G19" s="97">
        <v>0.18</v>
      </c>
      <c r="H19" s="88">
        <f>F19*(100%+G19)</f>
        <v>0</v>
      </c>
      <c r="I19" s="88">
        <f>E19*H19</f>
        <v>0</v>
      </c>
      <c r="J19" s="3">
        <v>8</v>
      </c>
      <c r="K19" s="92"/>
      <c r="L19" s="97">
        <v>0.18</v>
      </c>
      <c r="M19" s="88">
        <f>K19*(100%+L19)</f>
        <v>0</v>
      </c>
      <c r="N19" s="88">
        <f>J19*M19</f>
        <v>0</v>
      </c>
      <c r="O19" s="3">
        <v>8</v>
      </c>
      <c r="P19" s="92"/>
      <c r="Q19" s="97">
        <v>0.18</v>
      </c>
      <c r="R19" s="88">
        <f>P19*(100%+Q19)</f>
        <v>0</v>
      </c>
      <c r="S19" s="88">
        <f>O19*R19</f>
        <v>0</v>
      </c>
    </row>
    <row r="20" spans="1:19" ht="32.25" customHeight="1">
      <c r="A20" s="218"/>
      <c r="B20" s="218"/>
      <c r="C20" s="46" t="s">
        <v>122</v>
      </c>
      <c r="D20" s="49" t="s">
        <v>14</v>
      </c>
      <c r="E20" s="3">
        <v>8</v>
      </c>
      <c r="F20" s="92"/>
      <c r="G20" s="97">
        <v>0.18</v>
      </c>
      <c r="H20" s="88">
        <f>F20*(100%+G20)</f>
        <v>0</v>
      </c>
      <c r="I20" s="88">
        <f>E20*H20</f>
        <v>0</v>
      </c>
      <c r="J20" s="3">
        <v>8</v>
      </c>
      <c r="K20" s="92"/>
      <c r="L20" s="97">
        <v>0.18</v>
      </c>
      <c r="M20" s="88">
        <f>K20*(100%+L20)</f>
        <v>0</v>
      </c>
      <c r="N20" s="88">
        <f>J20*M20</f>
        <v>0</v>
      </c>
      <c r="O20" s="3">
        <v>8</v>
      </c>
      <c r="P20" s="92"/>
      <c r="Q20" s="97">
        <v>0.18</v>
      </c>
      <c r="R20" s="88">
        <f>P20*(100%+Q20)</f>
        <v>0</v>
      </c>
      <c r="S20" s="88">
        <f>O20*R20</f>
        <v>0</v>
      </c>
    </row>
    <row r="21" spans="1:19" ht="32.25" customHeight="1">
      <c r="A21" s="218"/>
      <c r="B21" s="218"/>
      <c r="C21" s="48" t="s">
        <v>15</v>
      </c>
      <c r="D21" s="3" t="s">
        <v>14</v>
      </c>
      <c r="E21" s="3">
        <v>10</v>
      </c>
      <c r="F21" s="92"/>
      <c r="G21" s="97">
        <v>0.18</v>
      </c>
      <c r="H21" s="88">
        <f t="shared" ref="H21:H36" si="19">F21*(100%+G21)</f>
        <v>0</v>
      </c>
      <c r="I21" s="88">
        <f t="shared" ref="I21:I36" si="20">E21*H21</f>
        <v>0</v>
      </c>
      <c r="J21" s="3">
        <v>10</v>
      </c>
      <c r="K21" s="92"/>
      <c r="L21" s="97">
        <v>0.18</v>
      </c>
      <c r="M21" s="88">
        <f t="shared" ref="M21:M36" si="21">K21*(100%+L21)</f>
        <v>0</v>
      </c>
      <c r="N21" s="88">
        <f t="shared" ref="N21:N36" si="22">J21*M21</f>
        <v>0</v>
      </c>
      <c r="O21" s="3">
        <v>10</v>
      </c>
      <c r="P21" s="92"/>
      <c r="Q21" s="97">
        <v>0.18</v>
      </c>
      <c r="R21" s="88">
        <f t="shared" ref="R21:R36" si="23">P21*(100%+Q21)</f>
        <v>0</v>
      </c>
      <c r="S21" s="88">
        <f t="shared" ref="S21:S36" si="24">O21*R21</f>
        <v>0</v>
      </c>
    </row>
    <row r="22" spans="1:19" ht="32.25" customHeight="1">
      <c r="A22" s="218"/>
      <c r="B22" s="218"/>
      <c r="C22" s="48" t="s">
        <v>16</v>
      </c>
      <c r="D22" s="3" t="s">
        <v>14</v>
      </c>
      <c r="E22" s="3">
        <v>10</v>
      </c>
      <c r="F22" s="92"/>
      <c r="G22" s="97">
        <v>0.18</v>
      </c>
      <c r="H22" s="88">
        <f t="shared" si="19"/>
        <v>0</v>
      </c>
      <c r="I22" s="88">
        <f t="shared" si="20"/>
        <v>0</v>
      </c>
      <c r="J22" s="3">
        <v>10</v>
      </c>
      <c r="K22" s="92"/>
      <c r="L22" s="97">
        <v>0.18</v>
      </c>
      <c r="M22" s="88">
        <f t="shared" si="21"/>
        <v>0</v>
      </c>
      <c r="N22" s="88">
        <f t="shared" si="22"/>
        <v>0</v>
      </c>
      <c r="O22" s="3">
        <v>10</v>
      </c>
      <c r="P22" s="92"/>
      <c r="Q22" s="97">
        <v>0.18</v>
      </c>
      <c r="R22" s="88">
        <f t="shared" si="23"/>
        <v>0</v>
      </c>
      <c r="S22" s="88">
        <f t="shared" si="24"/>
        <v>0</v>
      </c>
    </row>
    <row r="23" spans="1:19" ht="32.25" customHeight="1">
      <c r="A23" s="218"/>
      <c r="B23" s="218"/>
      <c r="C23" s="48" t="s">
        <v>17</v>
      </c>
      <c r="D23" s="3" t="s">
        <v>14</v>
      </c>
      <c r="E23" s="3">
        <v>8</v>
      </c>
      <c r="F23" s="92"/>
      <c r="G23" s="97">
        <v>0.18</v>
      </c>
      <c r="H23" s="88">
        <f t="shared" si="19"/>
        <v>0</v>
      </c>
      <c r="I23" s="88">
        <f t="shared" si="20"/>
        <v>0</v>
      </c>
      <c r="J23" s="3">
        <v>8</v>
      </c>
      <c r="K23" s="92"/>
      <c r="L23" s="97">
        <v>0.18</v>
      </c>
      <c r="M23" s="88">
        <f t="shared" si="21"/>
        <v>0</v>
      </c>
      <c r="N23" s="88">
        <f t="shared" si="22"/>
        <v>0</v>
      </c>
      <c r="O23" s="3">
        <v>8</v>
      </c>
      <c r="P23" s="92"/>
      <c r="Q23" s="97">
        <v>0.18</v>
      </c>
      <c r="R23" s="88">
        <f t="shared" si="23"/>
        <v>0</v>
      </c>
      <c r="S23" s="88">
        <f t="shared" si="24"/>
        <v>0</v>
      </c>
    </row>
    <row r="24" spans="1:19" ht="32.25" customHeight="1">
      <c r="A24" s="218"/>
      <c r="B24" s="218"/>
      <c r="C24" s="48" t="s">
        <v>123</v>
      </c>
      <c r="D24" s="3" t="s">
        <v>14</v>
      </c>
      <c r="E24" s="3">
        <v>2</v>
      </c>
      <c r="F24" s="92"/>
      <c r="G24" s="97">
        <v>0.18</v>
      </c>
      <c r="H24" s="88">
        <f t="shared" si="19"/>
        <v>0</v>
      </c>
      <c r="I24" s="88">
        <f t="shared" si="20"/>
        <v>0</v>
      </c>
      <c r="J24" s="3">
        <v>2</v>
      </c>
      <c r="K24" s="92"/>
      <c r="L24" s="97">
        <v>0.18</v>
      </c>
      <c r="M24" s="88">
        <f t="shared" si="21"/>
        <v>0</v>
      </c>
      <c r="N24" s="88">
        <f t="shared" si="22"/>
        <v>0</v>
      </c>
      <c r="O24" s="3">
        <v>2</v>
      </c>
      <c r="P24" s="92"/>
      <c r="Q24" s="97">
        <v>0.18</v>
      </c>
      <c r="R24" s="88">
        <f t="shared" si="23"/>
        <v>0</v>
      </c>
      <c r="S24" s="88">
        <f t="shared" si="24"/>
        <v>0</v>
      </c>
    </row>
    <row r="25" spans="1:19" ht="32.25" customHeight="1">
      <c r="A25" s="218"/>
      <c r="B25" s="218"/>
      <c r="C25" s="48" t="s">
        <v>19</v>
      </c>
      <c r="D25" s="3" t="s">
        <v>14</v>
      </c>
      <c r="E25" s="3">
        <v>2</v>
      </c>
      <c r="F25" s="92"/>
      <c r="G25" s="97">
        <v>0.18</v>
      </c>
      <c r="H25" s="88">
        <f t="shared" si="19"/>
        <v>0</v>
      </c>
      <c r="I25" s="88">
        <f t="shared" si="20"/>
        <v>0</v>
      </c>
      <c r="J25" s="3">
        <v>2</v>
      </c>
      <c r="K25" s="92"/>
      <c r="L25" s="97">
        <v>0.18</v>
      </c>
      <c r="M25" s="88">
        <f t="shared" si="21"/>
        <v>0</v>
      </c>
      <c r="N25" s="88">
        <f t="shared" si="22"/>
        <v>0</v>
      </c>
      <c r="O25" s="3">
        <v>2</v>
      </c>
      <c r="P25" s="92"/>
      <c r="Q25" s="97">
        <v>0.18</v>
      </c>
      <c r="R25" s="88">
        <f t="shared" si="23"/>
        <v>0</v>
      </c>
      <c r="S25" s="88">
        <f t="shared" si="24"/>
        <v>0</v>
      </c>
    </row>
    <row r="26" spans="1:19" ht="32.25" customHeight="1">
      <c r="A26" s="218"/>
      <c r="B26" s="218"/>
      <c r="C26" s="48" t="s">
        <v>36</v>
      </c>
      <c r="D26" s="3" t="s">
        <v>14</v>
      </c>
      <c r="E26" s="3">
        <v>2</v>
      </c>
      <c r="F26" s="92"/>
      <c r="G26" s="97">
        <v>0.18</v>
      </c>
      <c r="H26" s="88">
        <f t="shared" si="19"/>
        <v>0</v>
      </c>
      <c r="I26" s="88">
        <f t="shared" si="20"/>
        <v>0</v>
      </c>
      <c r="J26" s="3">
        <v>2</v>
      </c>
      <c r="K26" s="92"/>
      <c r="L26" s="97">
        <v>0.18</v>
      </c>
      <c r="M26" s="88">
        <f t="shared" si="21"/>
        <v>0</v>
      </c>
      <c r="N26" s="88">
        <f t="shared" si="22"/>
        <v>0</v>
      </c>
      <c r="O26" s="3">
        <v>2</v>
      </c>
      <c r="P26" s="92"/>
      <c r="Q26" s="97">
        <v>0.18</v>
      </c>
      <c r="R26" s="88">
        <f t="shared" si="23"/>
        <v>0</v>
      </c>
      <c r="S26" s="88">
        <f t="shared" si="24"/>
        <v>0</v>
      </c>
    </row>
    <row r="27" spans="1:19" ht="32.25" customHeight="1">
      <c r="A27" s="218"/>
      <c r="B27" s="218"/>
      <c r="C27" s="48" t="s">
        <v>20</v>
      </c>
      <c r="D27" s="3" t="s">
        <v>14</v>
      </c>
      <c r="E27" s="3">
        <v>2</v>
      </c>
      <c r="F27" s="92"/>
      <c r="G27" s="97">
        <v>0.18</v>
      </c>
      <c r="H27" s="88">
        <f t="shared" si="19"/>
        <v>0</v>
      </c>
      <c r="I27" s="88">
        <f t="shared" si="20"/>
        <v>0</v>
      </c>
      <c r="J27" s="3">
        <v>2</v>
      </c>
      <c r="K27" s="92"/>
      <c r="L27" s="97">
        <v>0.18</v>
      </c>
      <c r="M27" s="88">
        <f t="shared" si="21"/>
        <v>0</v>
      </c>
      <c r="N27" s="88">
        <f t="shared" si="22"/>
        <v>0</v>
      </c>
      <c r="O27" s="3">
        <v>2</v>
      </c>
      <c r="P27" s="92"/>
      <c r="Q27" s="97">
        <v>0.18</v>
      </c>
      <c r="R27" s="88">
        <f t="shared" si="23"/>
        <v>0</v>
      </c>
      <c r="S27" s="88">
        <f t="shared" si="24"/>
        <v>0</v>
      </c>
    </row>
    <row r="28" spans="1:19" ht="32.25" customHeight="1">
      <c r="A28" s="218"/>
      <c r="B28" s="218"/>
      <c r="C28" s="48" t="s">
        <v>21</v>
      </c>
      <c r="D28" s="3" t="s">
        <v>22</v>
      </c>
      <c r="E28" s="3">
        <v>40</v>
      </c>
      <c r="F28" s="92"/>
      <c r="G28" s="97">
        <v>0.18</v>
      </c>
      <c r="H28" s="88">
        <f t="shared" si="19"/>
        <v>0</v>
      </c>
      <c r="I28" s="88">
        <f t="shared" si="20"/>
        <v>0</v>
      </c>
      <c r="J28" s="3">
        <v>40</v>
      </c>
      <c r="K28" s="92"/>
      <c r="L28" s="97">
        <v>0.18</v>
      </c>
      <c r="M28" s="88">
        <f t="shared" si="21"/>
        <v>0</v>
      </c>
      <c r="N28" s="88">
        <f t="shared" si="22"/>
        <v>0</v>
      </c>
      <c r="O28" s="3">
        <v>40</v>
      </c>
      <c r="P28" s="92"/>
      <c r="Q28" s="97">
        <v>0.18</v>
      </c>
      <c r="R28" s="88">
        <f t="shared" si="23"/>
        <v>0</v>
      </c>
      <c r="S28" s="88">
        <f t="shared" si="24"/>
        <v>0</v>
      </c>
    </row>
    <row r="29" spans="1:19" ht="32.25" customHeight="1">
      <c r="A29" s="218"/>
      <c r="B29" s="218"/>
      <c r="C29" s="46" t="s">
        <v>48</v>
      </c>
      <c r="D29" s="3" t="s">
        <v>49</v>
      </c>
      <c r="E29" s="3">
        <v>1</v>
      </c>
      <c r="F29" s="92"/>
      <c r="G29" s="97">
        <v>0.18</v>
      </c>
      <c r="H29" s="88">
        <f t="shared" si="19"/>
        <v>0</v>
      </c>
      <c r="I29" s="88">
        <f t="shared" si="20"/>
        <v>0</v>
      </c>
      <c r="J29" s="3">
        <v>1</v>
      </c>
      <c r="K29" s="92"/>
      <c r="L29" s="97">
        <v>0.18</v>
      </c>
      <c r="M29" s="88">
        <f t="shared" si="21"/>
        <v>0</v>
      </c>
      <c r="N29" s="88">
        <f t="shared" si="22"/>
        <v>0</v>
      </c>
      <c r="O29" s="3">
        <v>1</v>
      </c>
      <c r="P29" s="92"/>
      <c r="Q29" s="97">
        <v>0.18</v>
      </c>
      <c r="R29" s="88">
        <f t="shared" si="23"/>
        <v>0</v>
      </c>
      <c r="S29" s="88">
        <f t="shared" si="24"/>
        <v>0</v>
      </c>
    </row>
    <row r="30" spans="1:19" ht="32.25" customHeight="1">
      <c r="A30" s="218"/>
      <c r="B30" s="218"/>
      <c r="C30" s="48" t="s">
        <v>124</v>
      </c>
      <c r="D30" s="3" t="s">
        <v>50</v>
      </c>
      <c r="E30" s="3">
        <v>20</v>
      </c>
      <c r="F30" s="92"/>
      <c r="G30" s="97">
        <v>0.18</v>
      </c>
      <c r="H30" s="88">
        <f t="shared" si="19"/>
        <v>0</v>
      </c>
      <c r="I30" s="88">
        <f t="shared" si="20"/>
        <v>0</v>
      </c>
      <c r="J30" s="3">
        <v>20</v>
      </c>
      <c r="K30" s="92"/>
      <c r="L30" s="97">
        <v>0.18</v>
      </c>
      <c r="M30" s="88">
        <f t="shared" si="21"/>
        <v>0</v>
      </c>
      <c r="N30" s="88">
        <f t="shared" si="22"/>
        <v>0</v>
      </c>
      <c r="O30" s="3">
        <v>20</v>
      </c>
      <c r="P30" s="92"/>
      <c r="Q30" s="97">
        <v>0.18</v>
      </c>
      <c r="R30" s="88">
        <f t="shared" si="23"/>
        <v>0</v>
      </c>
      <c r="S30" s="88">
        <f t="shared" si="24"/>
        <v>0</v>
      </c>
    </row>
    <row r="31" spans="1:19" ht="32.25" customHeight="1">
      <c r="A31" s="218"/>
      <c r="B31" s="218"/>
      <c r="C31" s="46" t="s">
        <v>52</v>
      </c>
      <c r="D31" s="3" t="s">
        <v>14</v>
      </c>
      <c r="E31" s="137">
        <v>1</v>
      </c>
      <c r="F31" s="92"/>
      <c r="G31" s="97">
        <v>0.18</v>
      </c>
      <c r="H31" s="88">
        <f t="shared" si="19"/>
        <v>0</v>
      </c>
      <c r="I31" s="88">
        <f t="shared" si="20"/>
        <v>0</v>
      </c>
      <c r="J31" s="137">
        <v>1</v>
      </c>
      <c r="K31" s="92"/>
      <c r="L31" s="97">
        <v>0.18</v>
      </c>
      <c r="M31" s="88">
        <f t="shared" si="21"/>
        <v>0</v>
      </c>
      <c r="N31" s="88">
        <f t="shared" si="22"/>
        <v>0</v>
      </c>
      <c r="O31" s="137">
        <v>1</v>
      </c>
      <c r="P31" s="92"/>
      <c r="Q31" s="97">
        <v>0.18</v>
      </c>
      <c r="R31" s="88">
        <f t="shared" si="23"/>
        <v>0</v>
      </c>
      <c r="S31" s="88">
        <f t="shared" si="24"/>
        <v>0</v>
      </c>
    </row>
    <row r="32" spans="1:19" ht="44.45" customHeight="1">
      <c r="A32" s="218"/>
      <c r="B32" s="218"/>
      <c r="C32" s="48" t="s">
        <v>161</v>
      </c>
      <c r="D32" s="73" t="s">
        <v>159</v>
      </c>
      <c r="E32" s="74">
        <v>10</v>
      </c>
      <c r="F32" s="92"/>
      <c r="G32" s="97">
        <v>0.18</v>
      </c>
      <c r="H32" s="88">
        <f t="shared" si="19"/>
        <v>0</v>
      </c>
      <c r="I32" s="88">
        <f t="shared" si="20"/>
        <v>0</v>
      </c>
      <c r="J32" s="74">
        <v>10</v>
      </c>
      <c r="K32" s="92"/>
      <c r="L32" s="97">
        <v>0.18</v>
      </c>
      <c r="M32" s="88">
        <f t="shared" si="21"/>
        <v>0</v>
      </c>
      <c r="N32" s="88">
        <f t="shared" si="22"/>
        <v>0</v>
      </c>
      <c r="O32" s="74">
        <v>10</v>
      </c>
      <c r="P32" s="92"/>
      <c r="Q32" s="97">
        <v>0.18</v>
      </c>
      <c r="R32" s="88">
        <f t="shared" si="23"/>
        <v>0</v>
      </c>
      <c r="S32" s="88">
        <f t="shared" si="24"/>
        <v>0</v>
      </c>
    </row>
    <row r="33" spans="1:20" ht="32.25" customHeight="1">
      <c r="A33" s="218"/>
      <c r="B33" s="218"/>
      <c r="C33" s="46" t="s">
        <v>162</v>
      </c>
      <c r="D33" s="73" t="s">
        <v>8</v>
      </c>
      <c r="E33" s="74">
        <v>30</v>
      </c>
      <c r="F33" s="92"/>
      <c r="G33" s="97">
        <v>0.18</v>
      </c>
      <c r="H33" s="88">
        <f t="shared" si="19"/>
        <v>0</v>
      </c>
      <c r="I33" s="88">
        <f t="shared" si="20"/>
        <v>0</v>
      </c>
      <c r="J33" s="74">
        <v>30</v>
      </c>
      <c r="K33" s="92"/>
      <c r="L33" s="97">
        <v>0.18</v>
      </c>
      <c r="M33" s="88">
        <f t="shared" si="21"/>
        <v>0</v>
      </c>
      <c r="N33" s="88">
        <f t="shared" si="22"/>
        <v>0</v>
      </c>
      <c r="O33" s="74">
        <v>30</v>
      </c>
      <c r="P33" s="92"/>
      <c r="Q33" s="97">
        <v>0.18</v>
      </c>
      <c r="R33" s="88">
        <f t="shared" si="23"/>
        <v>0</v>
      </c>
      <c r="S33" s="88">
        <f t="shared" si="24"/>
        <v>0</v>
      </c>
    </row>
    <row r="34" spans="1:20" ht="30" customHeight="1">
      <c r="A34" s="218"/>
      <c r="B34" s="218"/>
      <c r="C34" s="42" t="s">
        <v>25</v>
      </c>
      <c r="D34" s="32" t="s">
        <v>42</v>
      </c>
      <c r="E34" s="94">
        <v>1</v>
      </c>
      <c r="F34" s="130"/>
      <c r="G34" s="121">
        <v>0.18</v>
      </c>
      <c r="H34" s="129">
        <f t="shared" si="19"/>
        <v>0</v>
      </c>
      <c r="I34" s="129">
        <f t="shared" si="20"/>
        <v>0</v>
      </c>
      <c r="J34" s="94">
        <v>1</v>
      </c>
      <c r="K34" s="130"/>
      <c r="L34" s="121">
        <v>0.18</v>
      </c>
      <c r="M34" s="129">
        <f t="shared" si="21"/>
        <v>0</v>
      </c>
      <c r="N34" s="129">
        <f t="shared" si="22"/>
        <v>0</v>
      </c>
      <c r="O34" s="94">
        <v>1</v>
      </c>
      <c r="P34" s="95"/>
      <c r="Q34" s="97">
        <v>0.18</v>
      </c>
      <c r="R34" s="88">
        <f t="shared" si="23"/>
        <v>0</v>
      </c>
      <c r="S34" s="88">
        <f t="shared" si="24"/>
        <v>0</v>
      </c>
    </row>
    <row r="35" spans="1:20" ht="30" customHeight="1">
      <c r="A35" s="218"/>
      <c r="B35" s="218"/>
      <c r="C35" s="42" t="s">
        <v>27</v>
      </c>
      <c r="D35" s="32" t="s">
        <v>42</v>
      </c>
      <c r="E35" s="94">
        <v>1</v>
      </c>
      <c r="F35" s="130"/>
      <c r="G35" s="121">
        <v>0.18</v>
      </c>
      <c r="H35" s="129">
        <f t="shared" si="19"/>
        <v>0</v>
      </c>
      <c r="I35" s="129">
        <f t="shared" si="20"/>
        <v>0</v>
      </c>
      <c r="J35" s="94">
        <v>1</v>
      </c>
      <c r="K35" s="130"/>
      <c r="L35" s="121">
        <v>0.18</v>
      </c>
      <c r="M35" s="129">
        <f t="shared" si="21"/>
        <v>0</v>
      </c>
      <c r="N35" s="129">
        <f t="shared" si="22"/>
        <v>0</v>
      </c>
      <c r="O35" s="94">
        <v>1</v>
      </c>
      <c r="P35" s="95"/>
      <c r="Q35" s="97">
        <v>0.18</v>
      </c>
      <c r="R35" s="88">
        <f t="shared" si="23"/>
        <v>0</v>
      </c>
      <c r="S35" s="88">
        <f t="shared" si="24"/>
        <v>0</v>
      </c>
    </row>
    <row r="36" spans="1:20" ht="30" customHeight="1">
      <c r="A36" s="218"/>
      <c r="B36" s="218"/>
      <c r="C36" s="42" t="s">
        <v>28</v>
      </c>
      <c r="D36" s="32" t="s">
        <v>42</v>
      </c>
      <c r="E36" s="94">
        <v>1</v>
      </c>
      <c r="F36" s="130"/>
      <c r="G36" s="121">
        <v>0.18</v>
      </c>
      <c r="H36" s="129">
        <f t="shared" si="19"/>
        <v>0</v>
      </c>
      <c r="I36" s="129">
        <f t="shared" si="20"/>
        <v>0</v>
      </c>
      <c r="J36" s="94">
        <v>1</v>
      </c>
      <c r="K36" s="130"/>
      <c r="L36" s="121">
        <v>0.18</v>
      </c>
      <c r="M36" s="129">
        <f t="shared" si="21"/>
        <v>0</v>
      </c>
      <c r="N36" s="129">
        <f t="shared" si="22"/>
        <v>0</v>
      </c>
      <c r="O36" s="94">
        <v>1</v>
      </c>
      <c r="P36" s="95"/>
      <c r="Q36" s="97">
        <v>0.18</v>
      </c>
      <c r="R36" s="88">
        <f t="shared" si="23"/>
        <v>0</v>
      </c>
      <c r="S36" s="88">
        <f t="shared" si="24"/>
        <v>0</v>
      </c>
    </row>
    <row r="37" spans="1:20" ht="32.25" customHeight="1">
      <c r="A37" s="218"/>
      <c r="B37" s="218"/>
      <c r="C37" s="48" t="s">
        <v>18</v>
      </c>
      <c r="D37" s="3" t="s">
        <v>14</v>
      </c>
      <c r="E37" s="3">
        <v>10</v>
      </c>
      <c r="F37" s="92"/>
      <c r="G37" s="97">
        <v>0.05</v>
      </c>
      <c r="H37" s="88">
        <f t="shared" ref="H37:H43" si="25">F37*(100%+G37)</f>
        <v>0</v>
      </c>
      <c r="I37" s="88">
        <f t="shared" ref="I37:I43" si="26">E37*H37</f>
        <v>0</v>
      </c>
      <c r="J37" s="3">
        <v>10</v>
      </c>
      <c r="K37" s="92"/>
      <c r="L37" s="97">
        <v>0.05</v>
      </c>
      <c r="M37" s="88">
        <f t="shared" ref="M37:M43" si="27">K37*(100%+L37)</f>
        <v>0</v>
      </c>
      <c r="N37" s="88">
        <f t="shared" ref="N37:N43" si="28">J37*M37</f>
        <v>0</v>
      </c>
      <c r="O37" s="3">
        <v>10</v>
      </c>
      <c r="P37" s="92"/>
      <c r="Q37" s="97">
        <v>0.05</v>
      </c>
      <c r="R37" s="88">
        <f t="shared" ref="R37:R43" si="29">P37*(100%+Q37)</f>
        <v>0</v>
      </c>
      <c r="S37" s="88">
        <f t="shared" ref="S37:S43" si="30">O37*R37</f>
        <v>0</v>
      </c>
    </row>
    <row r="38" spans="1:20" ht="32.25" customHeight="1">
      <c r="A38" s="218"/>
      <c r="B38" s="218"/>
      <c r="C38" s="46" t="s">
        <v>167</v>
      </c>
      <c r="D38" s="3" t="s">
        <v>4</v>
      </c>
      <c r="E38" s="3">
        <v>3</v>
      </c>
      <c r="F38" s="92"/>
      <c r="G38" s="97">
        <v>0.05</v>
      </c>
      <c r="H38" s="88">
        <f t="shared" si="25"/>
        <v>0</v>
      </c>
      <c r="I38" s="88">
        <f t="shared" si="26"/>
        <v>0</v>
      </c>
      <c r="J38" s="3">
        <v>3</v>
      </c>
      <c r="K38" s="92"/>
      <c r="L38" s="97">
        <v>0.05</v>
      </c>
      <c r="M38" s="88">
        <f t="shared" si="27"/>
        <v>0</v>
      </c>
      <c r="N38" s="88">
        <f t="shared" si="28"/>
        <v>0</v>
      </c>
      <c r="O38" s="3">
        <v>3</v>
      </c>
      <c r="P38" s="92"/>
      <c r="Q38" s="97">
        <v>0.05</v>
      </c>
      <c r="R38" s="88">
        <f t="shared" si="29"/>
        <v>0</v>
      </c>
      <c r="S38" s="88">
        <f t="shared" si="30"/>
        <v>0</v>
      </c>
    </row>
    <row r="39" spans="1:20" ht="32.25" customHeight="1">
      <c r="A39" s="218"/>
      <c r="B39" s="218"/>
      <c r="C39" s="46" t="s">
        <v>69</v>
      </c>
      <c r="D39" s="3" t="s">
        <v>4</v>
      </c>
      <c r="E39" s="3">
        <v>3</v>
      </c>
      <c r="F39" s="92"/>
      <c r="G39" s="97">
        <v>0.05</v>
      </c>
      <c r="H39" s="88">
        <f t="shared" si="25"/>
        <v>0</v>
      </c>
      <c r="I39" s="88">
        <f t="shared" si="26"/>
        <v>0</v>
      </c>
      <c r="J39" s="3">
        <v>3</v>
      </c>
      <c r="K39" s="92"/>
      <c r="L39" s="97">
        <v>0.05</v>
      </c>
      <c r="M39" s="88">
        <f t="shared" si="27"/>
        <v>0</v>
      </c>
      <c r="N39" s="88">
        <f t="shared" si="28"/>
        <v>0</v>
      </c>
      <c r="O39" s="3">
        <v>3</v>
      </c>
      <c r="P39" s="92"/>
      <c r="Q39" s="97">
        <v>0.05</v>
      </c>
      <c r="R39" s="88">
        <f t="shared" si="29"/>
        <v>0</v>
      </c>
      <c r="S39" s="88">
        <f t="shared" si="30"/>
        <v>0</v>
      </c>
    </row>
    <row r="40" spans="1:20" ht="32.25" customHeight="1">
      <c r="A40" s="218"/>
      <c r="B40" s="218"/>
      <c r="C40" s="46" t="s">
        <v>71</v>
      </c>
      <c r="D40" s="3" t="s">
        <v>4</v>
      </c>
      <c r="E40" s="3">
        <v>2</v>
      </c>
      <c r="F40" s="92"/>
      <c r="G40" s="97">
        <v>0.05</v>
      </c>
      <c r="H40" s="88">
        <f t="shared" si="25"/>
        <v>0</v>
      </c>
      <c r="I40" s="88">
        <f t="shared" si="26"/>
        <v>0</v>
      </c>
      <c r="J40" s="3">
        <v>2</v>
      </c>
      <c r="K40" s="92"/>
      <c r="L40" s="97">
        <v>0.05</v>
      </c>
      <c r="M40" s="88">
        <f t="shared" si="27"/>
        <v>0</v>
      </c>
      <c r="N40" s="88">
        <f t="shared" si="28"/>
        <v>0</v>
      </c>
      <c r="O40" s="3">
        <v>2</v>
      </c>
      <c r="P40" s="92"/>
      <c r="Q40" s="97">
        <v>0.05</v>
      </c>
      <c r="R40" s="88">
        <f t="shared" si="29"/>
        <v>0</v>
      </c>
      <c r="S40" s="88">
        <f t="shared" si="30"/>
        <v>0</v>
      </c>
    </row>
    <row r="41" spans="1:20" ht="32.25" customHeight="1">
      <c r="A41" s="218"/>
      <c r="B41" s="218"/>
      <c r="C41" s="46" t="s">
        <v>72</v>
      </c>
      <c r="D41" s="3" t="s">
        <v>4</v>
      </c>
      <c r="E41" s="3">
        <v>2</v>
      </c>
      <c r="F41" s="92"/>
      <c r="G41" s="97">
        <v>0.05</v>
      </c>
      <c r="H41" s="88">
        <f t="shared" si="25"/>
        <v>0</v>
      </c>
      <c r="I41" s="88">
        <f t="shared" si="26"/>
        <v>0</v>
      </c>
      <c r="J41" s="3">
        <v>2</v>
      </c>
      <c r="K41" s="92"/>
      <c r="L41" s="97">
        <v>0.05</v>
      </c>
      <c r="M41" s="88">
        <f t="shared" si="27"/>
        <v>0</v>
      </c>
      <c r="N41" s="88">
        <f t="shared" si="28"/>
        <v>0</v>
      </c>
      <c r="O41" s="3">
        <v>2</v>
      </c>
      <c r="P41" s="92"/>
      <c r="Q41" s="97">
        <v>0.05</v>
      </c>
      <c r="R41" s="88">
        <f t="shared" si="29"/>
        <v>0</v>
      </c>
      <c r="S41" s="88">
        <f t="shared" si="30"/>
        <v>0</v>
      </c>
    </row>
    <row r="42" spans="1:20" ht="32.25" customHeight="1">
      <c r="A42" s="218"/>
      <c r="B42" s="218"/>
      <c r="C42" s="46" t="s">
        <v>244</v>
      </c>
      <c r="D42" s="3" t="s">
        <v>4</v>
      </c>
      <c r="E42" s="3">
        <v>2</v>
      </c>
      <c r="F42" s="92"/>
      <c r="G42" s="97">
        <v>0.05</v>
      </c>
      <c r="H42" s="88">
        <f t="shared" si="25"/>
        <v>0</v>
      </c>
      <c r="I42" s="88">
        <f t="shared" si="26"/>
        <v>0</v>
      </c>
      <c r="J42" s="3">
        <v>2</v>
      </c>
      <c r="K42" s="92"/>
      <c r="L42" s="97">
        <v>0.05</v>
      </c>
      <c r="M42" s="88">
        <f t="shared" si="27"/>
        <v>0</v>
      </c>
      <c r="N42" s="88">
        <f t="shared" si="28"/>
        <v>0</v>
      </c>
      <c r="O42" s="3">
        <v>2</v>
      </c>
      <c r="P42" s="92"/>
      <c r="Q42" s="97">
        <v>0.05</v>
      </c>
      <c r="R42" s="88">
        <f t="shared" si="29"/>
        <v>0</v>
      </c>
      <c r="S42" s="88">
        <f t="shared" si="30"/>
        <v>0</v>
      </c>
    </row>
    <row r="43" spans="1:20" ht="32.25" customHeight="1">
      <c r="A43" s="218"/>
      <c r="B43" s="218"/>
      <c r="C43" s="46" t="s">
        <v>23</v>
      </c>
      <c r="D43" s="3" t="s">
        <v>22</v>
      </c>
      <c r="E43" s="3">
        <v>500</v>
      </c>
      <c r="F43" s="92"/>
      <c r="G43" s="97">
        <v>0.05</v>
      </c>
      <c r="H43" s="88">
        <f t="shared" si="25"/>
        <v>0</v>
      </c>
      <c r="I43" s="88">
        <f t="shared" si="26"/>
        <v>0</v>
      </c>
      <c r="J43" s="3">
        <v>500</v>
      </c>
      <c r="K43" s="92"/>
      <c r="L43" s="97">
        <v>0.05</v>
      </c>
      <c r="M43" s="88">
        <f t="shared" si="27"/>
        <v>0</v>
      </c>
      <c r="N43" s="88">
        <f t="shared" si="28"/>
        <v>0</v>
      </c>
      <c r="O43" s="3">
        <v>500</v>
      </c>
      <c r="P43" s="92"/>
      <c r="Q43" s="97">
        <v>0.05</v>
      </c>
      <c r="R43" s="88">
        <f t="shared" si="29"/>
        <v>0</v>
      </c>
      <c r="S43" s="88">
        <f t="shared" si="30"/>
        <v>0</v>
      </c>
    </row>
    <row r="44" spans="1:20" ht="32.25" customHeight="1">
      <c r="A44" s="218"/>
      <c r="B44" s="220"/>
      <c r="C44" s="58" t="s">
        <v>65</v>
      </c>
      <c r="D44" s="59"/>
      <c r="E44" s="233">
        <f>SUM(I9:I43)</f>
        <v>0</v>
      </c>
      <c r="F44" s="198"/>
      <c r="G44" s="198"/>
      <c r="H44" s="198"/>
      <c r="I44" s="199"/>
      <c r="J44" s="233">
        <f>SUM(N9:N43)</f>
        <v>0</v>
      </c>
      <c r="K44" s="198"/>
      <c r="L44" s="198"/>
      <c r="M44" s="198"/>
      <c r="N44" s="199"/>
      <c r="O44" s="233">
        <f>SUM(S9:S43)</f>
        <v>0</v>
      </c>
      <c r="P44" s="198"/>
      <c r="Q44" s="198"/>
      <c r="R44" s="198"/>
      <c r="S44" s="199"/>
    </row>
    <row r="45" spans="1:20" s="7" customFormat="1" ht="30">
      <c r="A45" s="2" t="s">
        <v>1</v>
      </c>
      <c r="B45" s="2"/>
      <c r="C45" s="10" t="s">
        <v>53</v>
      </c>
      <c r="D45" s="54"/>
      <c r="E45" s="51" t="s">
        <v>33</v>
      </c>
      <c r="F45" s="52" t="s">
        <v>44</v>
      </c>
      <c r="G45" s="78" t="s">
        <v>45</v>
      </c>
      <c r="H45" s="78" t="s">
        <v>46</v>
      </c>
      <c r="I45" s="78" t="s">
        <v>47</v>
      </c>
      <c r="J45" s="51" t="s">
        <v>33</v>
      </c>
      <c r="K45" s="52" t="s">
        <v>44</v>
      </c>
      <c r="L45" s="78" t="s">
        <v>45</v>
      </c>
      <c r="M45" s="78" t="s">
        <v>46</v>
      </c>
      <c r="N45" s="78" t="s">
        <v>47</v>
      </c>
      <c r="O45" s="51" t="s">
        <v>33</v>
      </c>
      <c r="P45" s="52" t="s">
        <v>44</v>
      </c>
      <c r="Q45" s="78" t="s">
        <v>45</v>
      </c>
      <c r="R45" s="78" t="s">
        <v>46</v>
      </c>
      <c r="S45" s="78" t="s">
        <v>47</v>
      </c>
      <c r="T45" s="5"/>
    </row>
    <row r="46" spans="1:20" s="7" customFormat="1" ht="15">
      <c r="A46" s="215">
        <v>1</v>
      </c>
      <c r="B46" s="219" t="s">
        <v>158</v>
      </c>
      <c r="C46" s="35" t="s">
        <v>3</v>
      </c>
      <c r="D46" s="9" t="s">
        <v>4</v>
      </c>
      <c r="E46" s="117">
        <v>12</v>
      </c>
      <c r="F46" s="105"/>
      <c r="G46" s="97">
        <v>0.18</v>
      </c>
      <c r="H46" s="105">
        <f>F46*(100%+G46)</f>
        <v>0</v>
      </c>
      <c r="I46" s="105">
        <f>E46*H46</f>
        <v>0</v>
      </c>
      <c r="J46" s="117">
        <v>12</v>
      </c>
      <c r="K46" s="105"/>
      <c r="L46" s="97">
        <v>0.18</v>
      </c>
      <c r="M46" s="105">
        <f>K46*(100%+L46)</f>
        <v>0</v>
      </c>
      <c r="N46" s="105">
        <f>J46*M46</f>
        <v>0</v>
      </c>
      <c r="O46" s="117">
        <v>12</v>
      </c>
      <c r="P46" s="105"/>
      <c r="Q46" s="97">
        <v>0.18</v>
      </c>
      <c r="R46" s="105">
        <f>P46*(100%+Q46)</f>
        <v>0</v>
      </c>
      <c r="S46" s="105">
        <f>O46*R46</f>
        <v>0</v>
      </c>
      <c r="T46" s="5"/>
    </row>
    <row r="47" spans="1:20" s="7" customFormat="1" ht="15">
      <c r="A47" s="215"/>
      <c r="B47" s="218"/>
      <c r="C47" s="35" t="s">
        <v>5</v>
      </c>
      <c r="D47" s="9" t="s">
        <v>4</v>
      </c>
      <c r="E47" s="117">
        <v>12</v>
      </c>
      <c r="F47" s="105"/>
      <c r="G47" s="97">
        <v>0.18</v>
      </c>
      <c r="H47" s="105">
        <f t="shared" ref="H47:H49" si="31">F47*(100%+G47)</f>
        <v>0</v>
      </c>
      <c r="I47" s="105">
        <f t="shared" ref="I47:I49" si="32">E47*H47</f>
        <v>0</v>
      </c>
      <c r="J47" s="117">
        <v>12</v>
      </c>
      <c r="K47" s="105"/>
      <c r="L47" s="97">
        <v>0.18</v>
      </c>
      <c r="M47" s="105">
        <f t="shared" ref="M47:M49" si="33">K47*(100%+L47)</f>
        <v>0</v>
      </c>
      <c r="N47" s="105">
        <f t="shared" ref="N47:N49" si="34">J47*M47</f>
        <v>0</v>
      </c>
      <c r="O47" s="117">
        <v>12</v>
      </c>
      <c r="P47" s="105"/>
      <c r="Q47" s="97">
        <v>0.18</v>
      </c>
      <c r="R47" s="105">
        <f t="shared" ref="R47:R49" si="35">P47*(100%+Q47)</f>
        <v>0</v>
      </c>
      <c r="S47" s="105">
        <f t="shared" ref="S47:S49" si="36">O47*R47</f>
        <v>0</v>
      </c>
      <c r="T47" s="5"/>
    </row>
    <row r="48" spans="1:20" s="7" customFormat="1" ht="15">
      <c r="A48" s="215"/>
      <c r="B48" s="218"/>
      <c r="C48" s="35" t="s">
        <v>70</v>
      </c>
      <c r="D48" s="13" t="s">
        <v>4</v>
      </c>
      <c r="E48" s="117">
        <v>36</v>
      </c>
      <c r="F48" s="105"/>
      <c r="G48" s="97">
        <v>0.05</v>
      </c>
      <c r="H48" s="105">
        <f t="shared" si="31"/>
        <v>0</v>
      </c>
      <c r="I48" s="105">
        <f t="shared" si="32"/>
        <v>0</v>
      </c>
      <c r="J48" s="117">
        <v>36</v>
      </c>
      <c r="K48" s="105"/>
      <c r="L48" s="97">
        <v>0.05</v>
      </c>
      <c r="M48" s="105">
        <f t="shared" si="33"/>
        <v>0</v>
      </c>
      <c r="N48" s="105">
        <f t="shared" si="34"/>
        <v>0</v>
      </c>
      <c r="O48" s="117">
        <v>36</v>
      </c>
      <c r="P48" s="105"/>
      <c r="Q48" s="97">
        <v>0.05</v>
      </c>
      <c r="R48" s="105">
        <f t="shared" si="35"/>
        <v>0</v>
      </c>
      <c r="S48" s="105">
        <f t="shared" si="36"/>
        <v>0</v>
      </c>
      <c r="T48" s="5"/>
    </row>
    <row r="49" spans="1:20" s="7" customFormat="1" ht="15">
      <c r="A49" s="215"/>
      <c r="B49" s="218"/>
      <c r="C49" s="35" t="s">
        <v>238</v>
      </c>
      <c r="D49" s="15" t="s">
        <v>4</v>
      </c>
      <c r="E49" s="72">
        <v>1</v>
      </c>
      <c r="F49" s="105"/>
      <c r="G49" s="97">
        <v>0.05</v>
      </c>
      <c r="H49" s="105">
        <f t="shared" si="31"/>
        <v>0</v>
      </c>
      <c r="I49" s="105">
        <f t="shared" si="32"/>
        <v>0</v>
      </c>
      <c r="J49" s="72">
        <v>1</v>
      </c>
      <c r="K49" s="105"/>
      <c r="L49" s="97">
        <v>0.05</v>
      </c>
      <c r="M49" s="105">
        <f t="shared" si="33"/>
        <v>0</v>
      </c>
      <c r="N49" s="105">
        <f t="shared" si="34"/>
        <v>0</v>
      </c>
      <c r="O49" s="72">
        <v>1</v>
      </c>
      <c r="P49" s="105"/>
      <c r="Q49" s="97">
        <v>0.05</v>
      </c>
      <c r="R49" s="105">
        <f t="shared" si="35"/>
        <v>0</v>
      </c>
      <c r="S49" s="105">
        <f t="shared" si="36"/>
        <v>0</v>
      </c>
      <c r="T49" s="5"/>
    </row>
    <row r="50" spans="1:20" s="7" customFormat="1" ht="15">
      <c r="A50" s="215"/>
      <c r="B50" s="218"/>
      <c r="C50" s="34" t="s">
        <v>63</v>
      </c>
      <c r="D50" s="57"/>
      <c r="E50" s="197">
        <f>SUM(I46:I49)</f>
        <v>0</v>
      </c>
      <c r="F50" s="198"/>
      <c r="G50" s="198"/>
      <c r="H50" s="198"/>
      <c r="I50" s="199"/>
      <c r="J50" s="197">
        <f>SUM(N46:N49)</f>
        <v>0</v>
      </c>
      <c r="K50" s="198"/>
      <c r="L50" s="198"/>
      <c r="M50" s="198"/>
      <c r="N50" s="199"/>
      <c r="O50" s="197">
        <f>SUM(S46:S49)</f>
        <v>0</v>
      </c>
      <c r="P50" s="198"/>
      <c r="Q50" s="198"/>
      <c r="R50" s="198"/>
      <c r="S50" s="199"/>
      <c r="T50" s="5"/>
    </row>
    <row r="51" spans="1:20" ht="32.25" customHeight="1">
      <c r="A51" s="218">
        <v>2</v>
      </c>
      <c r="B51" s="218"/>
      <c r="C51" s="46" t="s">
        <v>6</v>
      </c>
      <c r="D51" s="3"/>
      <c r="E51" s="3"/>
      <c r="F51" s="92"/>
      <c r="G51" s="110"/>
      <c r="H51" s="89"/>
      <c r="I51" s="89"/>
      <c r="J51" s="3"/>
      <c r="K51" s="92"/>
      <c r="L51" s="110"/>
      <c r="M51" s="89"/>
      <c r="N51" s="89"/>
      <c r="O51" s="3"/>
      <c r="P51" s="92"/>
      <c r="Q51" s="110"/>
      <c r="R51" s="89"/>
      <c r="S51" s="89"/>
    </row>
    <row r="52" spans="1:20" ht="32.25" customHeight="1">
      <c r="A52" s="218"/>
      <c r="B52" s="218"/>
      <c r="C52" s="46" t="s">
        <v>7</v>
      </c>
      <c r="D52" s="3" t="s">
        <v>8</v>
      </c>
      <c r="E52" s="3">
        <v>8</v>
      </c>
      <c r="F52" s="92"/>
      <c r="G52" s="97">
        <v>0.18</v>
      </c>
      <c r="H52" s="88">
        <f t="shared" ref="H52:H54" si="37">F52*(100%+G52)</f>
        <v>0</v>
      </c>
      <c r="I52" s="88">
        <f t="shared" ref="I52:I54" si="38">E52*H52</f>
        <v>0</v>
      </c>
      <c r="J52" s="3">
        <v>8</v>
      </c>
      <c r="K52" s="92"/>
      <c r="L52" s="97">
        <v>0.18</v>
      </c>
      <c r="M52" s="88">
        <f t="shared" ref="M52:M54" si="39">K52*(100%+L52)</f>
        <v>0</v>
      </c>
      <c r="N52" s="88">
        <f t="shared" ref="N52:N54" si="40">J52*M52</f>
        <v>0</v>
      </c>
      <c r="O52" s="3">
        <v>8</v>
      </c>
      <c r="P52" s="92"/>
      <c r="Q52" s="97">
        <v>0.18</v>
      </c>
      <c r="R52" s="88">
        <f t="shared" ref="R52:R54" si="41">P52*(100%+Q52)</f>
        <v>0</v>
      </c>
      <c r="S52" s="88">
        <f t="shared" ref="S52:S54" si="42">O52*R52</f>
        <v>0</v>
      </c>
    </row>
    <row r="53" spans="1:20" ht="32.25" customHeight="1">
      <c r="A53" s="218"/>
      <c r="B53" s="218"/>
      <c r="C53" s="46" t="s">
        <v>9</v>
      </c>
      <c r="D53" s="3" t="s">
        <v>8</v>
      </c>
      <c r="E53" s="3">
        <v>7</v>
      </c>
      <c r="F53" s="92"/>
      <c r="G53" s="97">
        <v>0.18</v>
      </c>
      <c r="H53" s="88">
        <f t="shared" si="37"/>
        <v>0</v>
      </c>
      <c r="I53" s="88">
        <f t="shared" si="38"/>
        <v>0</v>
      </c>
      <c r="J53" s="3">
        <v>7</v>
      </c>
      <c r="K53" s="92"/>
      <c r="L53" s="97">
        <v>0.18</v>
      </c>
      <c r="M53" s="88">
        <f t="shared" si="39"/>
        <v>0</v>
      </c>
      <c r="N53" s="88">
        <f t="shared" si="40"/>
        <v>0</v>
      </c>
      <c r="O53" s="3">
        <v>7</v>
      </c>
      <c r="P53" s="92"/>
      <c r="Q53" s="97">
        <v>0.18</v>
      </c>
      <c r="R53" s="88">
        <f t="shared" si="41"/>
        <v>0</v>
      </c>
      <c r="S53" s="88">
        <f t="shared" si="42"/>
        <v>0</v>
      </c>
    </row>
    <row r="54" spans="1:20" ht="32.25" customHeight="1">
      <c r="A54" s="218"/>
      <c r="B54" s="218"/>
      <c r="C54" s="46" t="s">
        <v>35</v>
      </c>
      <c r="D54" s="3" t="s">
        <v>8</v>
      </c>
      <c r="E54" s="3">
        <v>15</v>
      </c>
      <c r="F54" s="92"/>
      <c r="G54" s="97">
        <v>0.18</v>
      </c>
      <c r="H54" s="88">
        <f t="shared" si="37"/>
        <v>0</v>
      </c>
      <c r="I54" s="88">
        <f t="shared" si="38"/>
        <v>0</v>
      </c>
      <c r="J54" s="3">
        <v>15</v>
      </c>
      <c r="K54" s="92"/>
      <c r="L54" s="97">
        <v>0.18</v>
      </c>
      <c r="M54" s="88">
        <f t="shared" si="39"/>
        <v>0</v>
      </c>
      <c r="N54" s="88">
        <f t="shared" si="40"/>
        <v>0</v>
      </c>
      <c r="O54" s="3">
        <v>15</v>
      </c>
      <c r="P54" s="92"/>
      <c r="Q54" s="97">
        <v>0.18</v>
      </c>
      <c r="R54" s="88">
        <f t="shared" si="41"/>
        <v>0</v>
      </c>
      <c r="S54" s="88">
        <f t="shared" si="42"/>
        <v>0</v>
      </c>
    </row>
    <row r="55" spans="1:20" ht="32.25" customHeight="1">
      <c r="A55" s="218"/>
      <c r="B55" s="218"/>
      <c r="C55" s="47" t="s">
        <v>10</v>
      </c>
      <c r="D55" s="3"/>
      <c r="E55" s="3"/>
      <c r="F55" s="92"/>
      <c r="G55" s="110"/>
      <c r="H55" s="89"/>
      <c r="I55" s="89"/>
      <c r="J55" s="3"/>
      <c r="K55" s="92"/>
      <c r="L55" s="110"/>
      <c r="M55" s="89"/>
      <c r="N55" s="89"/>
      <c r="O55" s="3"/>
      <c r="P55" s="92"/>
      <c r="Q55" s="110"/>
      <c r="R55" s="89"/>
      <c r="S55" s="89"/>
    </row>
    <row r="56" spans="1:20" ht="135" customHeight="1">
      <c r="A56" s="218"/>
      <c r="B56" s="218"/>
      <c r="C56" s="48" t="s">
        <v>116</v>
      </c>
      <c r="D56" s="3" t="s">
        <v>11</v>
      </c>
      <c r="E56" s="3">
        <v>30</v>
      </c>
      <c r="F56" s="92"/>
      <c r="G56" s="97">
        <v>0.18</v>
      </c>
      <c r="H56" s="88">
        <f>F56*(100%+G56)</f>
        <v>0</v>
      </c>
      <c r="I56" s="88">
        <f>E56*H56</f>
        <v>0</v>
      </c>
      <c r="J56" s="3">
        <v>30</v>
      </c>
      <c r="K56" s="92"/>
      <c r="L56" s="97">
        <v>0.18</v>
      </c>
      <c r="M56" s="88">
        <f>K56*(100%+L56)</f>
        <v>0</v>
      </c>
      <c r="N56" s="88">
        <f>J56*M56</f>
        <v>0</v>
      </c>
      <c r="O56" s="3">
        <v>30</v>
      </c>
      <c r="P56" s="92"/>
      <c r="Q56" s="97">
        <v>0.18</v>
      </c>
      <c r="R56" s="88">
        <f>P56*(100%+Q56)</f>
        <v>0</v>
      </c>
      <c r="S56" s="88">
        <f>O56*R56</f>
        <v>0</v>
      </c>
    </row>
    <row r="57" spans="1:20" ht="141.75" customHeight="1">
      <c r="A57" s="218"/>
      <c r="B57" s="218"/>
      <c r="C57" s="48" t="s">
        <v>119</v>
      </c>
      <c r="D57" s="3" t="s">
        <v>12</v>
      </c>
      <c r="E57" s="3">
        <v>300</v>
      </c>
      <c r="F57" s="92"/>
      <c r="G57" s="97">
        <v>0.18</v>
      </c>
      <c r="H57" s="88">
        <f>F57*(100%+G57)</f>
        <v>0</v>
      </c>
      <c r="I57" s="88">
        <f>E57*H57</f>
        <v>0</v>
      </c>
      <c r="J57" s="3">
        <v>300</v>
      </c>
      <c r="K57" s="92"/>
      <c r="L57" s="97">
        <v>0.18</v>
      </c>
      <c r="M57" s="88">
        <f>K57*(100%+L57)</f>
        <v>0</v>
      </c>
      <c r="N57" s="88">
        <f>J57*M57</f>
        <v>0</v>
      </c>
      <c r="O57" s="3">
        <v>300</v>
      </c>
      <c r="P57" s="92"/>
      <c r="Q57" s="97">
        <v>0.18</v>
      </c>
      <c r="R57" s="88">
        <f>P57*(100%+Q57)</f>
        <v>0</v>
      </c>
      <c r="S57" s="88">
        <f>O57*R57</f>
        <v>0</v>
      </c>
    </row>
    <row r="58" spans="1:20" ht="53.25" customHeight="1">
      <c r="A58" s="218"/>
      <c r="B58" s="218"/>
      <c r="C58" s="48" t="s">
        <v>118</v>
      </c>
      <c r="D58" s="3" t="s">
        <v>11</v>
      </c>
      <c r="E58" s="3">
        <v>50</v>
      </c>
      <c r="F58" s="92"/>
      <c r="G58" s="97">
        <v>0.18</v>
      </c>
      <c r="H58" s="88">
        <f t="shared" ref="H58:H60" si="43">F58*(100%+G58)</f>
        <v>0</v>
      </c>
      <c r="I58" s="88">
        <f t="shared" ref="I58:I60" si="44">E58*H58</f>
        <v>0</v>
      </c>
      <c r="J58" s="3">
        <v>50</v>
      </c>
      <c r="K58" s="92"/>
      <c r="L58" s="97">
        <v>0.18</v>
      </c>
      <c r="M58" s="88">
        <f t="shared" ref="M58:M60" si="45">K58*(100%+L58)</f>
        <v>0</v>
      </c>
      <c r="N58" s="88">
        <f t="shared" ref="N58:N60" si="46">J58*M58</f>
        <v>0</v>
      </c>
      <c r="O58" s="3">
        <v>50</v>
      </c>
      <c r="P58" s="92"/>
      <c r="Q58" s="97">
        <v>0.18</v>
      </c>
      <c r="R58" s="88">
        <f t="shared" ref="R58:R60" si="47">P58*(100%+Q58)</f>
        <v>0</v>
      </c>
      <c r="S58" s="88">
        <f t="shared" ref="S58:S60" si="48">O58*R58</f>
        <v>0</v>
      </c>
    </row>
    <row r="59" spans="1:20" ht="32.25" customHeight="1">
      <c r="A59" s="218"/>
      <c r="B59" s="218"/>
      <c r="C59" s="48" t="s">
        <v>117</v>
      </c>
      <c r="D59" s="3" t="s">
        <v>13</v>
      </c>
      <c r="E59" s="3">
        <v>400</v>
      </c>
      <c r="F59" s="92"/>
      <c r="G59" s="97">
        <v>0.18</v>
      </c>
      <c r="H59" s="88">
        <f t="shared" si="43"/>
        <v>0</v>
      </c>
      <c r="I59" s="88">
        <f t="shared" si="44"/>
        <v>0</v>
      </c>
      <c r="J59" s="3">
        <v>400</v>
      </c>
      <c r="K59" s="92"/>
      <c r="L59" s="97">
        <v>0.18</v>
      </c>
      <c r="M59" s="88">
        <f t="shared" si="45"/>
        <v>0</v>
      </c>
      <c r="N59" s="88">
        <f t="shared" si="46"/>
        <v>0</v>
      </c>
      <c r="O59" s="3">
        <v>400</v>
      </c>
      <c r="P59" s="92"/>
      <c r="Q59" s="97">
        <v>0.18</v>
      </c>
      <c r="R59" s="88">
        <f t="shared" si="47"/>
        <v>0</v>
      </c>
      <c r="S59" s="88">
        <f t="shared" si="48"/>
        <v>0</v>
      </c>
    </row>
    <row r="60" spans="1:20" ht="34.700000000000003" customHeight="1">
      <c r="A60" s="218"/>
      <c r="B60" s="218"/>
      <c r="C60" s="46" t="s">
        <v>34</v>
      </c>
      <c r="D60" s="3" t="s">
        <v>8</v>
      </c>
      <c r="E60" s="3">
        <v>30</v>
      </c>
      <c r="F60" s="92"/>
      <c r="G60" s="97">
        <v>0.18</v>
      </c>
      <c r="H60" s="88">
        <f t="shared" si="43"/>
        <v>0</v>
      </c>
      <c r="I60" s="88">
        <f t="shared" si="44"/>
        <v>0</v>
      </c>
      <c r="J60" s="3">
        <v>30</v>
      </c>
      <c r="K60" s="92"/>
      <c r="L60" s="97">
        <v>0.18</v>
      </c>
      <c r="M60" s="88">
        <f t="shared" si="45"/>
        <v>0</v>
      </c>
      <c r="N60" s="88">
        <f t="shared" si="46"/>
        <v>0</v>
      </c>
      <c r="O60" s="3">
        <v>30</v>
      </c>
      <c r="P60" s="92"/>
      <c r="Q60" s="97">
        <v>0.18</v>
      </c>
      <c r="R60" s="88">
        <f t="shared" si="47"/>
        <v>0</v>
      </c>
      <c r="S60" s="88">
        <f t="shared" si="48"/>
        <v>0</v>
      </c>
    </row>
    <row r="61" spans="1:20" ht="128.25" customHeight="1">
      <c r="A61" s="218"/>
      <c r="B61" s="218"/>
      <c r="C61" s="48" t="s">
        <v>120</v>
      </c>
      <c r="D61" s="3" t="s">
        <v>12</v>
      </c>
      <c r="E61" s="3">
        <v>40</v>
      </c>
      <c r="F61" s="92"/>
      <c r="G61" s="97">
        <v>0.18</v>
      </c>
      <c r="H61" s="88">
        <f>F61*(100%+G61)</f>
        <v>0</v>
      </c>
      <c r="I61" s="88">
        <f>E61*H61</f>
        <v>0</v>
      </c>
      <c r="J61" s="3">
        <v>40</v>
      </c>
      <c r="K61" s="92"/>
      <c r="L61" s="97">
        <v>0.18</v>
      </c>
      <c r="M61" s="88">
        <f>K61*(100%+L61)</f>
        <v>0</v>
      </c>
      <c r="N61" s="88">
        <f>J61*M61</f>
        <v>0</v>
      </c>
      <c r="O61" s="3">
        <v>40</v>
      </c>
      <c r="P61" s="92"/>
      <c r="Q61" s="97">
        <v>0.18</v>
      </c>
      <c r="R61" s="88">
        <f>P61*(100%+Q61)</f>
        <v>0</v>
      </c>
      <c r="S61" s="88">
        <f>O61*R61</f>
        <v>0</v>
      </c>
    </row>
    <row r="62" spans="1:20" ht="32.25" customHeight="1">
      <c r="A62" s="218"/>
      <c r="B62" s="218"/>
      <c r="C62" s="46" t="s">
        <v>121</v>
      </c>
      <c r="D62" s="49" t="s">
        <v>14</v>
      </c>
      <c r="E62" s="3">
        <v>8</v>
      </c>
      <c r="F62" s="92"/>
      <c r="G62" s="97">
        <v>0.18</v>
      </c>
      <c r="H62" s="88">
        <f>F62*(100%+G62)</f>
        <v>0</v>
      </c>
      <c r="I62" s="88">
        <f>E62*H62</f>
        <v>0</v>
      </c>
      <c r="J62" s="3">
        <v>8</v>
      </c>
      <c r="K62" s="92"/>
      <c r="L62" s="97">
        <v>0.18</v>
      </c>
      <c r="M62" s="88">
        <f>K62*(100%+L62)</f>
        <v>0</v>
      </c>
      <c r="N62" s="88">
        <f>J62*M62</f>
        <v>0</v>
      </c>
      <c r="O62" s="3">
        <v>8</v>
      </c>
      <c r="P62" s="92"/>
      <c r="Q62" s="97">
        <v>0.18</v>
      </c>
      <c r="R62" s="88">
        <f>P62*(100%+Q62)</f>
        <v>0</v>
      </c>
      <c r="S62" s="88">
        <f>O62*R62</f>
        <v>0</v>
      </c>
    </row>
    <row r="63" spans="1:20" ht="32.25" customHeight="1">
      <c r="A63" s="218"/>
      <c r="B63" s="218"/>
      <c r="C63" s="46" t="s">
        <v>122</v>
      </c>
      <c r="D63" s="49" t="s">
        <v>14</v>
      </c>
      <c r="E63" s="3">
        <v>8</v>
      </c>
      <c r="F63" s="92"/>
      <c r="G63" s="97">
        <v>0.18</v>
      </c>
      <c r="H63" s="88">
        <f>F63*(100%+G63)</f>
        <v>0</v>
      </c>
      <c r="I63" s="88">
        <f>E63*H63</f>
        <v>0</v>
      </c>
      <c r="J63" s="3">
        <v>8</v>
      </c>
      <c r="K63" s="92"/>
      <c r="L63" s="97">
        <v>0.18</v>
      </c>
      <c r="M63" s="88">
        <f>K63*(100%+L63)</f>
        <v>0</v>
      </c>
      <c r="N63" s="88">
        <f>J63*M63</f>
        <v>0</v>
      </c>
      <c r="O63" s="3">
        <v>8</v>
      </c>
      <c r="P63" s="92"/>
      <c r="Q63" s="97">
        <v>0.18</v>
      </c>
      <c r="R63" s="88">
        <f>P63*(100%+Q63)</f>
        <v>0</v>
      </c>
      <c r="S63" s="88">
        <f>O63*R63</f>
        <v>0</v>
      </c>
    </row>
    <row r="64" spans="1:20" ht="32.25" customHeight="1">
      <c r="A64" s="218"/>
      <c r="B64" s="218"/>
      <c r="C64" s="48" t="s">
        <v>15</v>
      </c>
      <c r="D64" s="3" t="s">
        <v>14</v>
      </c>
      <c r="E64" s="3">
        <v>10</v>
      </c>
      <c r="F64" s="92"/>
      <c r="G64" s="97">
        <v>0.18</v>
      </c>
      <c r="H64" s="88">
        <f t="shared" ref="H64:H79" si="49">F64*(100%+G64)</f>
        <v>0</v>
      </c>
      <c r="I64" s="88">
        <f t="shared" ref="I64:I79" si="50">E64*H64</f>
        <v>0</v>
      </c>
      <c r="J64" s="3">
        <v>10</v>
      </c>
      <c r="K64" s="92"/>
      <c r="L64" s="97">
        <v>0.18</v>
      </c>
      <c r="M64" s="88">
        <f t="shared" ref="M64:M79" si="51">K64*(100%+L64)</f>
        <v>0</v>
      </c>
      <c r="N64" s="88">
        <f t="shared" ref="N64:N79" si="52">J64*M64</f>
        <v>0</v>
      </c>
      <c r="O64" s="3">
        <v>10</v>
      </c>
      <c r="P64" s="92"/>
      <c r="Q64" s="97">
        <v>0.18</v>
      </c>
      <c r="R64" s="88">
        <f t="shared" ref="R64:R79" si="53">P64*(100%+Q64)</f>
        <v>0</v>
      </c>
      <c r="S64" s="88">
        <f t="shared" ref="S64:S79" si="54">O64*R64</f>
        <v>0</v>
      </c>
    </row>
    <row r="65" spans="1:19" ht="32.25" customHeight="1">
      <c r="A65" s="218"/>
      <c r="B65" s="218"/>
      <c r="C65" s="48" t="s">
        <v>16</v>
      </c>
      <c r="D65" s="3" t="s">
        <v>14</v>
      </c>
      <c r="E65" s="3">
        <v>10</v>
      </c>
      <c r="F65" s="92"/>
      <c r="G65" s="97">
        <v>0.18</v>
      </c>
      <c r="H65" s="88">
        <f t="shared" si="49"/>
        <v>0</v>
      </c>
      <c r="I65" s="88">
        <f t="shared" si="50"/>
        <v>0</v>
      </c>
      <c r="J65" s="3">
        <v>10</v>
      </c>
      <c r="K65" s="92"/>
      <c r="L65" s="97">
        <v>0.18</v>
      </c>
      <c r="M65" s="88">
        <f t="shared" si="51"/>
        <v>0</v>
      </c>
      <c r="N65" s="88">
        <f t="shared" si="52"/>
        <v>0</v>
      </c>
      <c r="O65" s="3">
        <v>10</v>
      </c>
      <c r="P65" s="92"/>
      <c r="Q65" s="97">
        <v>0.18</v>
      </c>
      <c r="R65" s="88">
        <f t="shared" si="53"/>
        <v>0</v>
      </c>
      <c r="S65" s="88">
        <f t="shared" si="54"/>
        <v>0</v>
      </c>
    </row>
    <row r="66" spans="1:19" ht="32.25" customHeight="1">
      <c r="A66" s="218"/>
      <c r="B66" s="218"/>
      <c r="C66" s="48" t="s">
        <v>17</v>
      </c>
      <c r="D66" s="3" t="s">
        <v>14</v>
      </c>
      <c r="E66" s="3">
        <v>8</v>
      </c>
      <c r="F66" s="92"/>
      <c r="G66" s="97">
        <v>0.18</v>
      </c>
      <c r="H66" s="88">
        <f t="shared" si="49"/>
        <v>0</v>
      </c>
      <c r="I66" s="88">
        <f t="shared" si="50"/>
        <v>0</v>
      </c>
      <c r="J66" s="3">
        <v>8</v>
      </c>
      <c r="K66" s="92"/>
      <c r="L66" s="97">
        <v>0.18</v>
      </c>
      <c r="M66" s="88">
        <f t="shared" si="51"/>
        <v>0</v>
      </c>
      <c r="N66" s="88">
        <f t="shared" si="52"/>
        <v>0</v>
      </c>
      <c r="O66" s="3">
        <v>8</v>
      </c>
      <c r="P66" s="92"/>
      <c r="Q66" s="97">
        <v>0.18</v>
      </c>
      <c r="R66" s="88">
        <f t="shared" si="53"/>
        <v>0</v>
      </c>
      <c r="S66" s="88">
        <f t="shared" si="54"/>
        <v>0</v>
      </c>
    </row>
    <row r="67" spans="1:19" ht="32.25" customHeight="1">
      <c r="A67" s="218"/>
      <c r="B67" s="218"/>
      <c r="C67" s="48" t="s">
        <v>123</v>
      </c>
      <c r="D67" s="3" t="s">
        <v>14</v>
      </c>
      <c r="E67" s="3">
        <v>2</v>
      </c>
      <c r="F67" s="92"/>
      <c r="G67" s="97">
        <v>0.18</v>
      </c>
      <c r="H67" s="88">
        <f t="shared" si="49"/>
        <v>0</v>
      </c>
      <c r="I67" s="88">
        <f t="shared" si="50"/>
        <v>0</v>
      </c>
      <c r="J67" s="3">
        <v>2</v>
      </c>
      <c r="K67" s="92"/>
      <c r="L67" s="97">
        <v>0.18</v>
      </c>
      <c r="M67" s="88">
        <f t="shared" si="51"/>
        <v>0</v>
      </c>
      <c r="N67" s="88">
        <f t="shared" si="52"/>
        <v>0</v>
      </c>
      <c r="O67" s="3">
        <v>2</v>
      </c>
      <c r="P67" s="92"/>
      <c r="Q67" s="97">
        <v>0.18</v>
      </c>
      <c r="R67" s="88">
        <f t="shared" si="53"/>
        <v>0</v>
      </c>
      <c r="S67" s="88">
        <f t="shared" si="54"/>
        <v>0</v>
      </c>
    </row>
    <row r="68" spans="1:19" ht="32.25" customHeight="1">
      <c r="A68" s="218"/>
      <c r="B68" s="218"/>
      <c r="C68" s="48" t="s">
        <v>19</v>
      </c>
      <c r="D68" s="3" t="s">
        <v>14</v>
      </c>
      <c r="E68" s="3">
        <v>2</v>
      </c>
      <c r="F68" s="92"/>
      <c r="G68" s="97">
        <v>0.18</v>
      </c>
      <c r="H68" s="88">
        <f t="shared" si="49"/>
        <v>0</v>
      </c>
      <c r="I68" s="88">
        <f t="shared" si="50"/>
        <v>0</v>
      </c>
      <c r="J68" s="3">
        <v>2</v>
      </c>
      <c r="K68" s="92"/>
      <c r="L68" s="97">
        <v>0.18</v>
      </c>
      <c r="M68" s="88">
        <f t="shared" si="51"/>
        <v>0</v>
      </c>
      <c r="N68" s="88">
        <f t="shared" si="52"/>
        <v>0</v>
      </c>
      <c r="O68" s="3">
        <v>2</v>
      </c>
      <c r="P68" s="92"/>
      <c r="Q68" s="97">
        <v>0.18</v>
      </c>
      <c r="R68" s="88">
        <f t="shared" si="53"/>
        <v>0</v>
      </c>
      <c r="S68" s="88">
        <f t="shared" si="54"/>
        <v>0</v>
      </c>
    </row>
    <row r="69" spans="1:19" ht="32.25" customHeight="1">
      <c r="A69" s="218"/>
      <c r="B69" s="218"/>
      <c r="C69" s="48" t="s">
        <v>36</v>
      </c>
      <c r="D69" s="3" t="s">
        <v>14</v>
      </c>
      <c r="E69" s="3">
        <v>2</v>
      </c>
      <c r="F69" s="92"/>
      <c r="G69" s="97">
        <v>0.18</v>
      </c>
      <c r="H69" s="88">
        <f t="shared" si="49"/>
        <v>0</v>
      </c>
      <c r="I69" s="88">
        <f t="shared" si="50"/>
        <v>0</v>
      </c>
      <c r="J69" s="3">
        <v>2</v>
      </c>
      <c r="K69" s="92"/>
      <c r="L69" s="97">
        <v>0.18</v>
      </c>
      <c r="M69" s="88">
        <f t="shared" si="51"/>
        <v>0</v>
      </c>
      <c r="N69" s="88">
        <f t="shared" si="52"/>
        <v>0</v>
      </c>
      <c r="O69" s="3">
        <v>2</v>
      </c>
      <c r="P69" s="92"/>
      <c r="Q69" s="97">
        <v>0.18</v>
      </c>
      <c r="R69" s="88">
        <f t="shared" si="53"/>
        <v>0</v>
      </c>
      <c r="S69" s="88">
        <f t="shared" si="54"/>
        <v>0</v>
      </c>
    </row>
    <row r="70" spans="1:19" ht="32.25" customHeight="1">
      <c r="A70" s="218"/>
      <c r="B70" s="218"/>
      <c r="C70" s="48" t="s">
        <v>20</v>
      </c>
      <c r="D70" s="3" t="s">
        <v>14</v>
      </c>
      <c r="E70" s="3">
        <v>2</v>
      </c>
      <c r="F70" s="92"/>
      <c r="G70" s="97">
        <v>0.18</v>
      </c>
      <c r="H70" s="88">
        <f t="shared" si="49"/>
        <v>0</v>
      </c>
      <c r="I70" s="88">
        <f t="shared" si="50"/>
        <v>0</v>
      </c>
      <c r="J70" s="3">
        <v>2</v>
      </c>
      <c r="K70" s="92"/>
      <c r="L70" s="97">
        <v>0.18</v>
      </c>
      <c r="M70" s="88">
        <f t="shared" si="51"/>
        <v>0</v>
      </c>
      <c r="N70" s="88">
        <f t="shared" si="52"/>
        <v>0</v>
      </c>
      <c r="O70" s="3">
        <v>2</v>
      </c>
      <c r="P70" s="92"/>
      <c r="Q70" s="97">
        <v>0.18</v>
      </c>
      <c r="R70" s="88">
        <f t="shared" si="53"/>
        <v>0</v>
      </c>
      <c r="S70" s="88">
        <f t="shared" si="54"/>
        <v>0</v>
      </c>
    </row>
    <row r="71" spans="1:19" ht="32.25" customHeight="1">
      <c r="A71" s="218"/>
      <c r="B71" s="218"/>
      <c r="C71" s="48" t="s">
        <v>21</v>
      </c>
      <c r="D71" s="3" t="s">
        <v>22</v>
      </c>
      <c r="E71" s="3">
        <v>40</v>
      </c>
      <c r="F71" s="92"/>
      <c r="G71" s="97">
        <v>0.18</v>
      </c>
      <c r="H71" s="88">
        <f t="shared" si="49"/>
        <v>0</v>
      </c>
      <c r="I71" s="88">
        <f t="shared" si="50"/>
        <v>0</v>
      </c>
      <c r="J71" s="3">
        <v>40</v>
      </c>
      <c r="K71" s="92"/>
      <c r="L71" s="97">
        <v>0.18</v>
      </c>
      <c r="M71" s="88">
        <f t="shared" si="51"/>
        <v>0</v>
      </c>
      <c r="N71" s="88">
        <f t="shared" si="52"/>
        <v>0</v>
      </c>
      <c r="O71" s="3">
        <v>40</v>
      </c>
      <c r="P71" s="92"/>
      <c r="Q71" s="97">
        <v>0.18</v>
      </c>
      <c r="R71" s="88">
        <f t="shared" si="53"/>
        <v>0</v>
      </c>
      <c r="S71" s="88">
        <f t="shared" si="54"/>
        <v>0</v>
      </c>
    </row>
    <row r="72" spans="1:19" ht="32.25" customHeight="1">
      <c r="A72" s="218"/>
      <c r="B72" s="218"/>
      <c r="C72" s="46" t="s">
        <v>48</v>
      </c>
      <c r="D72" s="3" t="s">
        <v>49</v>
      </c>
      <c r="E72" s="3">
        <v>1</v>
      </c>
      <c r="F72" s="92"/>
      <c r="G72" s="97">
        <v>0.18</v>
      </c>
      <c r="H72" s="88">
        <f t="shared" si="49"/>
        <v>0</v>
      </c>
      <c r="I72" s="88">
        <f t="shared" si="50"/>
        <v>0</v>
      </c>
      <c r="J72" s="3">
        <v>1</v>
      </c>
      <c r="K72" s="92"/>
      <c r="L72" s="97">
        <v>0.18</v>
      </c>
      <c r="M72" s="88">
        <f t="shared" si="51"/>
        <v>0</v>
      </c>
      <c r="N72" s="88">
        <f t="shared" si="52"/>
        <v>0</v>
      </c>
      <c r="O72" s="3">
        <v>1</v>
      </c>
      <c r="P72" s="92"/>
      <c r="Q72" s="97">
        <v>0.18</v>
      </c>
      <c r="R72" s="88">
        <f t="shared" si="53"/>
        <v>0</v>
      </c>
      <c r="S72" s="88">
        <f t="shared" si="54"/>
        <v>0</v>
      </c>
    </row>
    <row r="73" spans="1:19" ht="32.25" customHeight="1">
      <c r="A73" s="218"/>
      <c r="B73" s="218"/>
      <c r="C73" s="48" t="s">
        <v>124</v>
      </c>
      <c r="D73" s="3" t="s">
        <v>50</v>
      </c>
      <c r="E73" s="3">
        <v>20</v>
      </c>
      <c r="F73" s="92"/>
      <c r="G73" s="97">
        <v>0.18</v>
      </c>
      <c r="H73" s="88">
        <f t="shared" si="49"/>
        <v>0</v>
      </c>
      <c r="I73" s="88">
        <f t="shared" si="50"/>
        <v>0</v>
      </c>
      <c r="J73" s="3">
        <v>20</v>
      </c>
      <c r="K73" s="92"/>
      <c r="L73" s="97">
        <v>0.18</v>
      </c>
      <c r="M73" s="88">
        <f t="shared" si="51"/>
        <v>0</v>
      </c>
      <c r="N73" s="88">
        <f t="shared" si="52"/>
        <v>0</v>
      </c>
      <c r="O73" s="3">
        <v>20</v>
      </c>
      <c r="P73" s="92"/>
      <c r="Q73" s="97">
        <v>0.18</v>
      </c>
      <c r="R73" s="88">
        <f t="shared" si="53"/>
        <v>0</v>
      </c>
      <c r="S73" s="88">
        <f t="shared" si="54"/>
        <v>0</v>
      </c>
    </row>
    <row r="74" spans="1:19" ht="32.25" customHeight="1">
      <c r="A74" s="218"/>
      <c r="B74" s="218"/>
      <c r="C74" s="46" t="s">
        <v>52</v>
      </c>
      <c r="D74" s="3" t="s">
        <v>14</v>
      </c>
      <c r="E74" s="137">
        <v>1</v>
      </c>
      <c r="F74" s="92"/>
      <c r="G74" s="97">
        <v>0.18</v>
      </c>
      <c r="H74" s="88">
        <f t="shared" si="49"/>
        <v>0</v>
      </c>
      <c r="I74" s="88">
        <f t="shared" si="50"/>
        <v>0</v>
      </c>
      <c r="J74" s="137">
        <v>1</v>
      </c>
      <c r="K74" s="92"/>
      <c r="L74" s="97">
        <v>0.18</v>
      </c>
      <c r="M74" s="88">
        <f t="shared" si="51"/>
        <v>0</v>
      </c>
      <c r="N74" s="88">
        <f t="shared" si="52"/>
        <v>0</v>
      </c>
      <c r="O74" s="137">
        <v>1</v>
      </c>
      <c r="P74" s="92"/>
      <c r="Q74" s="97">
        <v>0.18</v>
      </c>
      <c r="R74" s="88">
        <f t="shared" si="53"/>
        <v>0</v>
      </c>
      <c r="S74" s="88">
        <f t="shared" si="54"/>
        <v>0</v>
      </c>
    </row>
    <row r="75" spans="1:19" ht="44.45" customHeight="1">
      <c r="A75" s="218"/>
      <c r="B75" s="218"/>
      <c r="C75" s="48" t="s">
        <v>160</v>
      </c>
      <c r="D75" s="73" t="s">
        <v>159</v>
      </c>
      <c r="E75" s="74">
        <v>10</v>
      </c>
      <c r="F75" s="92"/>
      <c r="G75" s="97">
        <v>0.18</v>
      </c>
      <c r="H75" s="88">
        <f t="shared" si="49"/>
        <v>0</v>
      </c>
      <c r="I75" s="88">
        <f t="shared" si="50"/>
        <v>0</v>
      </c>
      <c r="J75" s="74">
        <v>10</v>
      </c>
      <c r="K75" s="92"/>
      <c r="L75" s="97">
        <v>0.18</v>
      </c>
      <c r="M75" s="88">
        <f t="shared" si="51"/>
        <v>0</v>
      </c>
      <c r="N75" s="88">
        <f t="shared" si="52"/>
        <v>0</v>
      </c>
      <c r="O75" s="74">
        <v>10</v>
      </c>
      <c r="P75" s="92"/>
      <c r="Q75" s="97">
        <v>0.18</v>
      </c>
      <c r="R75" s="88">
        <f t="shared" si="53"/>
        <v>0</v>
      </c>
      <c r="S75" s="88">
        <f t="shared" si="54"/>
        <v>0</v>
      </c>
    </row>
    <row r="76" spans="1:19" ht="32.25" customHeight="1">
      <c r="A76" s="218"/>
      <c r="B76" s="218"/>
      <c r="C76" s="46" t="s">
        <v>162</v>
      </c>
      <c r="D76" s="73" t="s">
        <v>8</v>
      </c>
      <c r="E76" s="74">
        <v>30</v>
      </c>
      <c r="F76" s="92"/>
      <c r="G76" s="97">
        <v>0.18</v>
      </c>
      <c r="H76" s="88">
        <f t="shared" si="49"/>
        <v>0</v>
      </c>
      <c r="I76" s="88">
        <f t="shared" si="50"/>
        <v>0</v>
      </c>
      <c r="J76" s="74">
        <v>30</v>
      </c>
      <c r="K76" s="92"/>
      <c r="L76" s="97">
        <v>0.18</v>
      </c>
      <c r="M76" s="88">
        <f t="shared" si="51"/>
        <v>0</v>
      </c>
      <c r="N76" s="88">
        <f t="shared" si="52"/>
        <v>0</v>
      </c>
      <c r="O76" s="74">
        <v>30</v>
      </c>
      <c r="P76" s="92"/>
      <c r="Q76" s="97">
        <v>0.18</v>
      </c>
      <c r="R76" s="88">
        <f t="shared" si="53"/>
        <v>0</v>
      </c>
      <c r="S76" s="88">
        <f t="shared" si="54"/>
        <v>0</v>
      </c>
    </row>
    <row r="77" spans="1:19" ht="30" customHeight="1">
      <c r="A77" s="218"/>
      <c r="B77" s="218"/>
      <c r="C77" s="42" t="s">
        <v>25</v>
      </c>
      <c r="D77" s="32" t="s">
        <v>42</v>
      </c>
      <c r="E77" s="94">
        <v>1</v>
      </c>
      <c r="F77" s="130"/>
      <c r="G77" s="121">
        <v>0.18</v>
      </c>
      <c r="H77" s="129">
        <f t="shared" si="49"/>
        <v>0</v>
      </c>
      <c r="I77" s="129">
        <f t="shared" si="50"/>
        <v>0</v>
      </c>
      <c r="J77" s="94">
        <v>1</v>
      </c>
      <c r="K77" s="130"/>
      <c r="L77" s="121">
        <v>0.18</v>
      </c>
      <c r="M77" s="129">
        <f t="shared" si="51"/>
        <v>0</v>
      </c>
      <c r="N77" s="129">
        <f t="shared" si="52"/>
        <v>0</v>
      </c>
      <c r="O77" s="94">
        <v>1</v>
      </c>
      <c r="P77" s="95"/>
      <c r="Q77" s="97">
        <v>0.18</v>
      </c>
      <c r="R77" s="88">
        <f t="shared" si="53"/>
        <v>0</v>
      </c>
      <c r="S77" s="88">
        <f t="shared" si="54"/>
        <v>0</v>
      </c>
    </row>
    <row r="78" spans="1:19" ht="30" customHeight="1">
      <c r="A78" s="218"/>
      <c r="B78" s="218"/>
      <c r="C78" s="42" t="s">
        <v>27</v>
      </c>
      <c r="D78" s="32" t="s">
        <v>42</v>
      </c>
      <c r="E78" s="94">
        <v>1</v>
      </c>
      <c r="F78" s="130"/>
      <c r="G78" s="121">
        <v>0.18</v>
      </c>
      <c r="H78" s="129">
        <f t="shared" si="49"/>
        <v>0</v>
      </c>
      <c r="I78" s="129">
        <f t="shared" si="50"/>
        <v>0</v>
      </c>
      <c r="J78" s="94">
        <v>1</v>
      </c>
      <c r="K78" s="130"/>
      <c r="L78" s="121">
        <v>0.18</v>
      </c>
      <c r="M78" s="129">
        <f t="shared" si="51"/>
        <v>0</v>
      </c>
      <c r="N78" s="129">
        <f t="shared" si="52"/>
        <v>0</v>
      </c>
      <c r="O78" s="94">
        <v>1</v>
      </c>
      <c r="P78" s="95"/>
      <c r="Q78" s="97">
        <v>0.18</v>
      </c>
      <c r="R78" s="88">
        <f t="shared" si="53"/>
        <v>0</v>
      </c>
      <c r="S78" s="88">
        <f t="shared" si="54"/>
        <v>0</v>
      </c>
    </row>
    <row r="79" spans="1:19" ht="30" customHeight="1">
      <c r="A79" s="218"/>
      <c r="B79" s="218"/>
      <c r="C79" s="42" t="s">
        <v>28</v>
      </c>
      <c r="D79" s="32" t="s">
        <v>42</v>
      </c>
      <c r="E79" s="94">
        <v>1</v>
      </c>
      <c r="F79" s="130"/>
      <c r="G79" s="121">
        <v>0.18</v>
      </c>
      <c r="H79" s="129">
        <f t="shared" si="49"/>
        <v>0</v>
      </c>
      <c r="I79" s="129">
        <f t="shared" si="50"/>
        <v>0</v>
      </c>
      <c r="J79" s="94">
        <v>1</v>
      </c>
      <c r="K79" s="130"/>
      <c r="L79" s="121">
        <v>0.18</v>
      </c>
      <c r="M79" s="129">
        <f t="shared" si="51"/>
        <v>0</v>
      </c>
      <c r="N79" s="129">
        <f t="shared" si="52"/>
        <v>0</v>
      </c>
      <c r="O79" s="94">
        <v>1</v>
      </c>
      <c r="P79" s="95"/>
      <c r="Q79" s="97">
        <v>0.18</v>
      </c>
      <c r="R79" s="88">
        <f t="shared" si="53"/>
        <v>0</v>
      </c>
      <c r="S79" s="88">
        <f t="shared" si="54"/>
        <v>0</v>
      </c>
    </row>
    <row r="80" spans="1:19" ht="32.25" customHeight="1">
      <c r="A80" s="218"/>
      <c r="B80" s="218"/>
      <c r="C80" s="48" t="s">
        <v>18</v>
      </c>
      <c r="D80" s="3" t="s">
        <v>14</v>
      </c>
      <c r="E80" s="140">
        <v>10</v>
      </c>
      <c r="F80" s="154"/>
      <c r="G80" s="121">
        <v>0.05</v>
      </c>
      <c r="H80" s="129">
        <f t="shared" ref="H80:H86" si="55">F80*(100%+G80)</f>
        <v>0</v>
      </c>
      <c r="I80" s="129">
        <f t="shared" ref="I80:I86" si="56">E80*H80</f>
        <v>0</v>
      </c>
      <c r="J80" s="140">
        <v>10</v>
      </c>
      <c r="K80" s="154"/>
      <c r="L80" s="121">
        <v>0.05</v>
      </c>
      <c r="M80" s="129">
        <f t="shared" ref="M80:M86" si="57">K80*(100%+L80)</f>
        <v>0</v>
      </c>
      <c r="N80" s="129">
        <f t="shared" ref="N80:N86" si="58">J80*M80</f>
        <v>0</v>
      </c>
      <c r="O80" s="140">
        <v>10</v>
      </c>
      <c r="P80" s="92"/>
      <c r="Q80" s="97">
        <v>0.05</v>
      </c>
      <c r="R80" s="88">
        <f t="shared" ref="R80:R86" si="59">P80*(100%+Q80)</f>
        <v>0</v>
      </c>
      <c r="S80" s="88">
        <f t="shared" ref="S80:S86" si="60">O80*R80</f>
        <v>0</v>
      </c>
    </row>
    <row r="81" spans="1:19" ht="32.25" customHeight="1">
      <c r="A81" s="218"/>
      <c r="B81" s="218"/>
      <c r="C81" s="46" t="s">
        <v>167</v>
      </c>
      <c r="D81" s="3" t="s">
        <v>4</v>
      </c>
      <c r="E81" s="3">
        <v>3</v>
      </c>
      <c r="F81" s="92"/>
      <c r="G81" s="97">
        <v>0.05</v>
      </c>
      <c r="H81" s="88">
        <f t="shared" si="55"/>
        <v>0</v>
      </c>
      <c r="I81" s="88">
        <f t="shared" si="56"/>
        <v>0</v>
      </c>
      <c r="J81" s="3">
        <v>3</v>
      </c>
      <c r="K81" s="92"/>
      <c r="L81" s="97">
        <v>0.05</v>
      </c>
      <c r="M81" s="88">
        <f t="shared" si="57"/>
        <v>0</v>
      </c>
      <c r="N81" s="88">
        <f t="shared" si="58"/>
        <v>0</v>
      </c>
      <c r="O81" s="3">
        <v>3</v>
      </c>
      <c r="P81" s="92"/>
      <c r="Q81" s="97">
        <v>0.05</v>
      </c>
      <c r="R81" s="88">
        <f t="shared" si="59"/>
        <v>0</v>
      </c>
      <c r="S81" s="88">
        <f t="shared" si="60"/>
        <v>0</v>
      </c>
    </row>
    <row r="82" spans="1:19" ht="32.25" customHeight="1">
      <c r="A82" s="218"/>
      <c r="B82" s="218"/>
      <c r="C82" s="46" t="s">
        <v>69</v>
      </c>
      <c r="D82" s="3" t="s">
        <v>4</v>
      </c>
      <c r="E82" s="3">
        <v>3</v>
      </c>
      <c r="F82" s="92"/>
      <c r="G82" s="97">
        <v>0.05</v>
      </c>
      <c r="H82" s="88">
        <f t="shared" si="55"/>
        <v>0</v>
      </c>
      <c r="I82" s="88">
        <f t="shared" si="56"/>
        <v>0</v>
      </c>
      <c r="J82" s="3">
        <v>3</v>
      </c>
      <c r="K82" s="92"/>
      <c r="L82" s="97">
        <v>0.05</v>
      </c>
      <c r="M82" s="88">
        <f t="shared" si="57"/>
        <v>0</v>
      </c>
      <c r="N82" s="88">
        <f t="shared" si="58"/>
        <v>0</v>
      </c>
      <c r="O82" s="3">
        <v>3</v>
      </c>
      <c r="P82" s="92"/>
      <c r="Q82" s="97">
        <v>0.05</v>
      </c>
      <c r="R82" s="88">
        <f t="shared" si="59"/>
        <v>0</v>
      </c>
      <c r="S82" s="88">
        <f t="shared" si="60"/>
        <v>0</v>
      </c>
    </row>
    <row r="83" spans="1:19" ht="32.25" customHeight="1">
      <c r="A83" s="218"/>
      <c r="B83" s="218"/>
      <c r="C83" s="46" t="s">
        <v>71</v>
      </c>
      <c r="D83" s="3" t="s">
        <v>4</v>
      </c>
      <c r="E83" s="3">
        <v>3</v>
      </c>
      <c r="F83" s="92"/>
      <c r="G83" s="97">
        <v>0.05</v>
      </c>
      <c r="H83" s="88">
        <f t="shared" si="55"/>
        <v>0</v>
      </c>
      <c r="I83" s="88">
        <f t="shared" si="56"/>
        <v>0</v>
      </c>
      <c r="J83" s="3">
        <v>3</v>
      </c>
      <c r="K83" s="92"/>
      <c r="L83" s="97">
        <v>0.05</v>
      </c>
      <c r="M83" s="88">
        <f t="shared" si="57"/>
        <v>0</v>
      </c>
      <c r="N83" s="88">
        <f t="shared" si="58"/>
        <v>0</v>
      </c>
      <c r="O83" s="3">
        <v>3</v>
      </c>
      <c r="P83" s="92"/>
      <c r="Q83" s="97">
        <v>0.05</v>
      </c>
      <c r="R83" s="88">
        <f t="shared" si="59"/>
        <v>0</v>
      </c>
      <c r="S83" s="88">
        <f t="shared" si="60"/>
        <v>0</v>
      </c>
    </row>
    <row r="84" spans="1:19" ht="32.25" customHeight="1">
      <c r="A84" s="218"/>
      <c r="B84" s="218"/>
      <c r="C84" s="46" t="s">
        <v>72</v>
      </c>
      <c r="D84" s="3" t="s">
        <v>4</v>
      </c>
      <c r="E84" s="3">
        <v>3</v>
      </c>
      <c r="F84" s="92"/>
      <c r="G84" s="97">
        <v>0.05</v>
      </c>
      <c r="H84" s="88">
        <f t="shared" si="55"/>
        <v>0</v>
      </c>
      <c r="I84" s="88">
        <f t="shared" si="56"/>
        <v>0</v>
      </c>
      <c r="J84" s="3">
        <v>3</v>
      </c>
      <c r="K84" s="92"/>
      <c r="L84" s="97">
        <v>0.05</v>
      </c>
      <c r="M84" s="88">
        <f t="shared" si="57"/>
        <v>0</v>
      </c>
      <c r="N84" s="88">
        <f t="shared" si="58"/>
        <v>0</v>
      </c>
      <c r="O84" s="3">
        <v>3</v>
      </c>
      <c r="P84" s="92"/>
      <c r="Q84" s="97">
        <v>0.05</v>
      </c>
      <c r="R84" s="88">
        <f t="shared" si="59"/>
        <v>0</v>
      </c>
      <c r="S84" s="88">
        <f t="shared" si="60"/>
        <v>0</v>
      </c>
    </row>
    <row r="85" spans="1:19" ht="32.25" customHeight="1">
      <c r="A85" s="218"/>
      <c r="B85" s="218"/>
      <c r="C85" s="46" t="s">
        <v>244</v>
      </c>
      <c r="D85" s="3" t="s">
        <v>4</v>
      </c>
      <c r="E85" s="3">
        <v>3</v>
      </c>
      <c r="F85" s="92"/>
      <c r="G85" s="97">
        <v>0.05</v>
      </c>
      <c r="H85" s="88">
        <f t="shared" si="55"/>
        <v>0</v>
      </c>
      <c r="I85" s="88">
        <f t="shared" si="56"/>
        <v>0</v>
      </c>
      <c r="J85" s="3">
        <v>3</v>
      </c>
      <c r="K85" s="92"/>
      <c r="L85" s="97">
        <v>0.05</v>
      </c>
      <c r="M85" s="88">
        <f t="shared" si="57"/>
        <v>0</v>
      </c>
      <c r="N85" s="88">
        <f t="shared" si="58"/>
        <v>0</v>
      </c>
      <c r="O85" s="3">
        <v>3</v>
      </c>
      <c r="P85" s="92"/>
      <c r="Q85" s="97">
        <v>0.05</v>
      </c>
      <c r="R85" s="88">
        <f t="shared" si="59"/>
        <v>0</v>
      </c>
      <c r="S85" s="88">
        <f t="shared" si="60"/>
        <v>0</v>
      </c>
    </row>
    <row r="86" spans="1:19" ht="32.25" customHeight="1">
      <c r="A86" s="218"/>
      <c r="B86" s="218"/>
      <c r="C86" s="46" t="s">
        <v>23</v>
      </c>
      <c r="D86" s="3" t="s">
        <v>22</v>
      </c>
      <c r="E86" s="3">
        <v>600</v>
      </c>
      <c r="F86" s="92"/>
      <c r="G86" s="97">
        <v>0.05</v>
      </c>
      <c r="H86" s="88">
        <f t="shared" si="55"/>
        <v>0</v>
      </c>
      <c r="I86" s="88">
        <f t="shared" si="56"/>
        <v>0</v>
      </c>
      <c r="J86" s="3">
        <v>600</v>
      </c>
      <c r="K86" s="92"/>
      <c r="L86" s="97">
        <v>0.05</v>
      </c>
      <c r="M86" s="88">
        <f t="shared" si="57"/>
        <v>0</v>
      </c>
      <c r="N86" s="88">
        <f t="shared" si="58"/>
        <v>0</v>
      </c>
      <c r="O86" s="3">
        <v>600</v>
      </c>
      <c r="P86" s="92"/>
      <c r="Q86" s="97">
        <v>0.05</v>
      </c>
      <c r="R86" s="88">
        <f t="shared" si="59"/>
        <v>0</v>
      </c>
      <c r="S86" s="88">
        <f t="shared" si="60"/>
        <v>0</v>
      </c>
    </row>
    <row r="87" spans="1:19" ht="32.25" customHeight="1">
      <c r="A87" s="218"/>
      <c r="B87" s="220"/>
      <c r="C87" s="58" t="s">
        <v>65</v>
      </c>
      <c r="D87" s="59"/>
      <c r="E87" s="233">
        <f>SUM(I52:I86)</f>
        <v>0</v>
      </c>
      <c r="F87" s="198"/>
      <c r="G87" s="198"/>
      <c r="H87" s="198"/>
      <c r="I87" s="199"/>
      <c r="J87" s="233">
        <f>SUM(N52:N86)</f>
        <v>0</v>
      </c>
      <c r="K87" s="198"/>
      <c r="L87" s="198"/>
      <c r="M87" s="198"/>
      <c r="N87" s="199"/>
      <c r="O87" s="233">
        <f>SUM(S52:S86)</f>
        <v>0</v>
      </c>
      <c r="P87" s="198"/>
      <c r="Q87" s="198"/>
      <c r="R87" s="198"/>
      <c r="S87" s="199"/>
    </row>
    <row r="88" spans="1:19" ht="35.1" customHeight="1">
      <c r="A88" s="29" t="s">
        <v>1</v>
      </c>
      <c r="B88" s="29"/>
      <c r="C88" s="28" t="s">
        <v>54</v>
      </c>
      <c r="D88" s="26"/>
      <c r="E88" s="51" t="s">
        <v>33</v>
      </c>
      <c r="F88" s="52" t="s">
        <v>44</v>
      </c>
      <c r="G88" s="78" t="s">
        <v>45</v>
      </c>
      <c r="H88" s="78" t="s">
        <v>46</v>
      </c>
      <c r="I88" s="78" t="s">
        <v>47</v>
      </c>
      <c r="J88" s="51" t="s">
        <v>33</v>
      </c>
      <c r="K88" s="52" t="s">
        <v>44</v>
      </c>
      <c r="L88" s="78" t="s">
        <v>45</v>
      </c>
      <c r="M88" s="78" t="s">
        <v>46</v>
      </c>
      <c r="N88" s="78" t="s">
        <v>47</v>
      </c>
      <c r="O88" s="51" t="s">
        <v>33</v>
      </c>
      <c r="P88" s="52" t="s">
        <v>44</v>
      </c>
      <c r="Q88" s="78" t="s">
        <v>45</v>
      </c>
      <c r="R88" s="78" t="s">
        <v>46</v>
      </c>
      <c r="S88" s="78" t="s">
        <v>47</v>
      </c>
    </row>
    <row r="89" spans="1:19" ht="35.1" customHeight="1">
      <c r="A89" s="212">
        <v>1</v>
      </c>
      <c r="B89" s="212" t="s">
        <v>157</v>
      </c>
      <c r="C89" s="35" t="s">
        <v>73</v>
      </c>
      <c r="D89" s="24" t="s">
        <v>4</v>
      </c>
      <c r="E89" s="131">
        <v>12</v>
      </c>
      <c r="F89" s="122"/>
      <c r="G89" s="121">
        <v>0.18</v>
      </c>
      <c r="H89" s="149">
        <f t="shared" ref="H89:H96" si="61">F89*(100%+G89)</f>
        <v>0</v>
      </c>
      <c r="I89" s="149">
        <f t="shared" ref="I89:I96" si="62">E89*H89</f>
        <v>0</v>
      </c>
      <c r="J89" s="131">
        <v>12</v>
      </c>
      <c r="K89" s="122"/>
      <c r="L89" s="121">
        <v>0.18</v>
      </c>
      <c r="M89" s="129">
        <f t="shared" ref="M89:M96" si="63">K89*(100%+L89)</f>
        <v>0</v>
      </c>
      <c r="N89" s="129">
        <f t="shared" ref="N89:N96" si="64">J89*M89</f>
        <v>0</v>
      </c>
      <c r="O89" s="131">
        <v>12</v>
      </c>
      <c r="P89" s="105"/>
      <c r="Q89" s="97">
        <v>0.18</v>
      </c>
      <c r="R89" s="88">
        <f t="shared" ref="R89:R96" si="65">P89*(100%+Q89)</f>
        <v>0</v>
      </c>
      <c r="S89" s="88">
        <f t="shared" ref="S89:S96" si="66">O89*R89</f>
        <v>0</v>
      </c>
    </row>
    <row r="90" spans="1:19" ht="35.1" customHeight="1">
      <c r="A90" s="213"/>
      <c r="B90" s="213"/>
      <c r="C90" s="36" t="s">
        <v>75</v>
      </c>
      <c r="D90" s="24" t="s">
        <v>4</v>
      </c>
      <c r="E90" s="131">
        <f>12*8</f>
        <v>96</v>
      </c>
      <c r="F90" s="122"/>
      <c r="G90" s="121">
        <v>0.18</v>
      </c>
      <c r="H90" s="149">
        <f t="shared" si="61"/>
        <v>0</v>
      </c>
      <c r="I90" s="149">
        <f t="shared" si="62"/>
        <v>0</v>
      </c>
      <c r="J90" s="131">
        <f>12*8</f>
        <v>96</v>
      </c>
      <c r="K90" s="122"/>
      <c r="L90" s="121">
        <v>0.18</v>
      </c>
      <c r="M90" s="129">
        <f t="shared" si="63"/>
        <v>0</v>
      </c>
      <c r="N90" s="129">
        <f t="shared" si="64"/>
        <v>0</v>
      </c>
      <c r="O90" s="131">
        <f>12*7</f>
        <v>84</v>
      </c>
      <c r="P90" s="105"/>
      <c r="Q90" s="97">
        <v>0.18</v>
      </c>
      <c r="R90" s="88">
        <f t="shared" si="65"/>
        <v>0</v>
      </c>
      <c r="S90" s="88">
        <f t="shared" si="66"/>
        <v>0</v>
      </c>
    </row>
    <row r="91" spans="1:19" ht="35.1" customHeight="1">
      <c r="A91" s="213"/>
      <c r="B91" s="213"/>
      <c r="C91" s="36" t="s">
        <v>74</v>
      </c>
      <c r="D91" s="24" t="s">
        <v>8</v>
      </c>
      <c r="E91" s="131">
        <f>12*7</f>
        <v>84</v>
      </c>
      <c r="F91" s="122"/>
      <c r="G91" s="121">
        <v>0.05</v>
      </c>
      <c r="H91" s="149">
        <f t="shared" si="61"/>
        <v>0</v>
      </c>
      <c r="I91" s="149">
        <f t="shared" si="62"/>
        <v>0</v>
      </c>
      <c r="J91" s="131">
        <f>12*7</f>
        <v>84</v>
      </c>
      <c r="K91" s="122"/>
      <c r="L91" s="121">
        <v>0.05</v>
      </c>
      <c r="M91" s="129">
        <f t="shared" si="63"/>
        <v>0</v>
      </c>
      <c r="N91" s="129">
        <f t="shared" si="64"/>
        <v>0</v>
      </c>
      <c r="O91" s="131">
        <f>12*7</f>
        <v>84</v>
      </c>
      <c r="P91" s="105"/>
      <c r="Q91" s="97">
        <v>0.05</v>
      </c>
      <c r="R91" s="88">
        <f t="shared" si="65"/>
        <v>0</v>
      </c>
      <c r="S91" s="88">
        <f t="shared" si="66"/>
        <v>0</v>
      </c>
    </row>
    <row r="92" spans="1:19" ht="35.1" customHeight="1">
      <c r="A92" s="213"/>
      <c r="B92" s="213"/>
      <c r="C92" s="36" t="s">
        <v>240</v>
      </c>
      <c r="D92" s="24" t="s">
        <v>8</v>
      </c>
      <c r="E92" s="131">
        <v>12</v>
      </c>
      <c r="F92" s="122"/>
      <c r="G92" s="121">
        <v>0.05</v>
      </c>
      <c r="H92" s="149">
        <f t="shared" si="61"/>
        <v>0</v>
      </c>
      <c r="I92" s="149">
        <f t="shared" si="62"/>
        <v>0</v>
      </c>
      <c r="J92" s="131">
        <v>12</v>
      </c>
      <c r="K92" s="122"/>
      <c r="L92" s="121">
        <v>0.05</v>
      </c>
      <c r="M92" s="129">
        <f t="shared" si="63"/>
        <v>0</v>
      </c>
      <c r="N92" s="129">
        <f t="shared" si="64"/>
        <v>0</v>
      </c>
      <c r="O92" s="31">
        <v>1</v>
      </c>
      <c r="P92" s="105"/>
      <c r="Q92" s="97">
        <v>0.05</v>
      </c>
      <c r="R92" s="88">
        <f t="shared" si="65"/>
        <v>0</v>
      </c>
      <c r="S92" s="88">
        <f t="shared" si="66"/>
        <v>0</v>
      </c>
    </row>
    <row r="93" spans="1:19" ht="35.1" customHeight="1">
      <c r="A93" s="213"/>
      <c r="B93" s="213"/>
      <c r="C93" s="36" t="s">
        <v>55</v>
      </c>
      <c r="D93" s="24" t="s">
        <v>8</v>
      </c>
      <c r="E93" s="131">
        <f>12*8</f>
        <v>96</v>
      </c>
      <c r="F93" s="122"/>
      <c r="G93" s="121">
        <v>0.05</v>
      </c>
      <c r="H93" s="149">
        <f t="shared" si="61"/>
        <v>0</v>
      </c>
      <c r="I93" s="149">
        <f t="shared" si="62"/>
        <v>0</v>
      </c>
      <c r="J93" s="131">
        <f>12*8</f>
        <v>96</v>
      </c>
      <c r="K93" s="122"/>
      <c r="L93" s="121">
        <v>0.05</v>
      </c>
      <c r="M93" s="129">
        <f t="shared" si="63"/>
        <v>0</v>
      </c>
      <c r="N93" s="129">
        <f t="shared" si="64"/>
        <v>0</v>
      </c>
      <c r="O93" s="131">
        <f>12*8</f>
        <v>96</v>
      </c>
      <c r="P93" s="105"/>
      <c r="Q93" s="97">
        <v>0.05</v>
      </c>
      <c r="R93" s="88">
        <f t="shared" si="65"/>
        <v>0</v>
      </c>
      <c r="S93" s="88">
        <f t="shared" si="66"/>
        <v>0</v>
      </c>
    </row>
    <row r="94" spans="1:19" ht="35.1" customHeight="1">
      <c r="A94" s="213"/>
      <c r="B94" s="213"/>
      <c r="C94" s="36" t="s">
        <v>56</v>
      </c>
      <c r="D94" s="24" t="s">
        <v>8</v>
      </c>
      <c r="E94" s="131">
        <f>12*3</f>
        <v>36</v>
      </c>
      <c r="F94" s="122"/>
      <c r="G94" s="121">
        <v>0.05</v>
      </c>
      <c r="H94" s="149">
        <f t="shared" si="61"/>
        <v>0</v>
      </c>
      <c r="I94" s="149">
        <f t="shared" si="62"/>
        <v>0</v>
      </c>
      <c r="J94" s="131">
        <f>12*3</f>
        <v>36</v>
      </c>
      <c r="K94" s="122"/>
      <c r="L94" s="121">
        <v>0.05</v>
      </c>
      <c r="M94" s="129">
        <f t="shared" si="63"/>
        <v>0</v>
      </c>
      <c r="N94" s="129">
        <f t="shared" si="64"/>
        <v>0</v>
      </c>
      <c r="O94" s="131">
        <f>12*3</f>
        <v>36</v>
      </c>
      <c r="P94" s="105"/>
      <c r="Q94" s="97">
        <v>0.05</v>
      </c>
      <c r="R94" s="88">
        <f t="shared" si="65"/>
        <v>0</v>
      </c>
      <c r="S94" s="88">
        <f t="shared" si="66"/>
        <v>0</v>
      </c>
    </row>
    <row r="95" spans="1:19" ht="35.1" customHeight="1">
      <c r="A95" s="213"/>
      <c r="B95" s="213"/>
      <c r="C95" s="36" t="s">
        <v>241</v>
      </c>
      <c r="D95" s="24" t="s">
        <v>8</v>
      </c>
      <c r="E95" s="131">
        <v>12</v>
      </c>
      <c r="F95" s="122"/>
      <c r="G95" s="121">
        <v>0.05</v>
      </c>
      <c r="H95" s="149">
        <f t="shared" si="61"/>
        <v>0</v>
      </c>
      <c r="I95" s="149">
        <f t="shared" si="62"/>
        <v>0</v>
      </c>
      <c r="J95" s="131">
        <v>12</v>
      </c>
      <c r="K95" s="122"/>
      <c r="L95" s="121">
        <v>0.05</v>
      </c>
      <c r="M95" s="129">
        <f t="shared" si="63"/>
        <v>0</v>
      </c>
      <c r="N95" s="129">
        <f t="shared" si="64"/>
        <v>0</v>
      </c>
      <c r="O95" s="131">
        <v>12</v>
      </c>
      <c r="P95" s="105"/>
      <c r="Q95" s="97">
        <v>0.05</v>
      </c>
      <c r="R95" s="88">
        <f t="shared" si="65"/>
        <v>0</v>
      </c>
      <c r="S95" s="88">
        <f t="shared" si="66"/>
        <v>0</v>
      </c>
    </row>
    <row r="96" spans="1:19" ht="35.1" customHeight="1">
      <c r="A96" s="213"/>
      <c r="B96" s="213"/>
      <c r="C96" s="36" t="s">
        <v>57</v>
      </c>
      <c r="D96" s="24" t="s">
        <v>8</v>
      </c>
      <c r="E96" s="131">
        <f>12*3</f>
        <v>36</v>
      </c>
      <c r="F96" s="122"/>
      <c r="G96" s="121">
        <v>0.05</v>
      </c>
      <c r="H96" s="149">
        <f t="shared" si="61"/>
        <v>0</v>
      </c>
      <c r="I96" s="149">
        <f t="shared" si="62"/>
        <v>0</v>
      </c>
      <c r="J96" s="131">
        <f>12*3</f>
        <v>36</v>
      </c>
      <c r="K96" s="122"/>
      <c r="L96" s="121">
        <v>0.05</v>
      </c>
      <c r="M96" s="129">
        <f t="shared" si="63"/>
        <v>0</v>
      </c>
      <c r="N96" s="129">
        <f t="shared" si="64"/>
        <v>0</v>
      </c>
      <c r="O96" s="131">
        <f>12*3</f>
        <v>36</v>
      </c>
      <c r="P96" s="105"/>
      <c r="Q96" s="97">
        <v>0.05</v>
      </c>
      <c r="R96" s="88">
        <f t="shared" si="65"/>
        <v>0</v>
      </c>
      <c r="S96" s="88">
        <f t="shared" si="66"/>
        <v>0</v>
      </c>
    </row>
    <row r="97" spans="1:20" ht="35.1" customHeight="1">
      <c r="A97" s="213"/>
      <c r="B97" s="213"/>
      <c r="C97" s="33" t="s">
        <v>64</v>
      </c>
      <c r="D97" s="60"/>
      <c r="E97" s="204">
        <f>SUM(I89:I96)</f>
        <v>0</v>
      </c>
      <c r="F97" s="205"/>
      <c r="G97" s="205"/>
      <c r="H97" s="205"/>
      <c r="I97" s="206">
        <f>SUM(I89:I96)</f>
        <v>0</v>
      </c>
      <c r="J97" s="204">
        <f>SUM(N89:N96)</f>
        <v>0</v>
      </c>
      <c r="K97" s="205"/>
      <c r="L97" s="205"/>
      <c r="M97" s="205"/>
      <c r="N97" s="206">
        <f>SUM(N89:N96)</f>
        <v>0</v>
      </c>
      <c r="O97" s="204">
        <f>SUM(S89:S96)</f>
        <v>0</v>
      </c>
      <c r="P97" s="205"/>
      <c r="Q97" s="205"/>
      <c r="R97" s="205"/>
      <c r="S97" s="206">
        <f>SUM(S89:S96)</f>
        <v>0</v>
      </c>
    </row>
    <row r="98" spans="1:20" ht="30" customHeight="1">
      <c r="A98" s="213">
        <v>2</v>
      </c>
      <c r="B98" s="213"/>
      <c r="C98" s="37" t="s">
        <v>114</v>
      </c>
      <c r="D98" s="24"/>
      <c r="E98" s="131"/>
      <c r="F98" s="130"/>
      <c r="G98" s="132"/>
      <c r="H98" s="133"/>
      <c r="I98" s="133"/>
      <c r="J98" s="131"/>
      <c r="K98" s="130"/>
      <c r="L98" s="132"/>
      <c r="M98" s="133"/>
      <c r="N98" s="133"/>
      <c r="O98" s="131"/>
      <c r="P98" s="95"/>
      <c r="Q98" s="99"/>
      <c r="R98" s="90"/>
      <c r="S98" s="90"/>
    </row>
    <row r="99" spans="1:20" ht="30" customHeight="1">
      <c r="A99" s="213"/>
      <c r="B99" s="213"/>
      <c r="C99" s="38" t="s">
        <v>37</v>
      </c>
      <c r="D99" s="24" t="s">
        <v>8</v>
      </c>
      <c r="E99" s="134">
        <v>10</v>
      </c>
      <c r="F99" s="130"/>
      <c r="G99" s="121">
        <v>0.18</v>
      </c>
      <c r="H99" s="129">
        <f t="shared" ref="H99:H101" si="67">F99*(100%+G99)</f>
        <v>0</v>
      </c>
      <c r="I99" s="129">
        <f t="shared" ref="I99:I101" si="68">E99*H99</f>
        <v>0</v>
      </c>
      <c r="J99" s="134">
        <v>10</v>
      </c>
      <c r="K99" s="130"/>
      <c r="L99" s="121">
        <v>0.18</v>
      </c>
      <c r="M99" s="129">
        <f t="shared" ref="M99:M101" si="69">K99*(100%+L99)</f>
        <v>0</v>
      </c>
      <c r="N99" s="129">
        <f t="shared" ref="N99:N101" si="70">J99*M99</f>
        <v>0</v>
      </c>
      <c r="O99" s="134">
        <v>10</v>
      </c>
      <c r="P99" s="95"/>
      <c r="Q99" s="97">
        <v>0.18</v>
      </c>
      <c r="R99" s="88">
        <f t="shared" ref="R99:R101" si="71">P99*(100%+Q99)</f>
        <v>0</v>
      </c>
      <c r="S99" s="88">
        <f t="shared" ref="S99:S101" si="72">O99*R99</f>
        <v>0</v>
      </c>
    </row>
    <row r="100" spans="1:20" ht="30" customHeight="1">
      <c r="A100" s="213"/>
      <c r="B100" s="213"/>
      <c r="C100" s="38" t="s">
        <v>38</v>
      </c>
      <c r="D100" s="24" t="s">
        <v>8</v>
      </c>
      <c r="E100" s="134">
        <v>5</v>
      </c>
      <c r="F100" s="130"/>
      <c r="G100" s="121">
        <v>0.18</v>
      </c>
      <c r="H100" s="129">
        <f t="shared" si="67"/>
        <v>0</v>
      </c>
      <c r="I100" s="129">
        <f t="shared" si="68"/>
        <v>0</v>
      </c>
      <c r="J100" s="134">
        <v>5</v>
      </c>
      <c r="K100" s="130"/>
      <c r="L100" s="121">
        <v>0.18</v>
      </c>
      <c r="M100" s="129">
        <f t="shared" si="69"/>
        <v>0</v>
      </c>
      <c r="N100" s="129">
        <f t="shared" si="70"/>
        <v>0</v>
      </c>
      <c r="O100" s="134">
        <v>5</v>
      </c>
      <c r="P100" s="95"/>
      <c r="Q100" s="97">
        <v>0.18</v>
      </c>
      <c r="R100" s="88">
        <f t="shared" si="71"/>
        <v>0</v>
      </c>
      <c r="S100" s="88">
        <f t="shared" si="72"/>
        <v>0</v>
      </c>
    </row>
    <row r="101" spans="1:20" ht="30" customHeight="1">
      <c r="A101" s="213"/>
      <c r="B101" s="213"/>
      <c r="C101" s="38" t="s">
        <v>39</v>
      </c>
      <c r="D101" s="24" t="s">
        <v>8</v>
      </c>
      <c r="E101" s="134">
        <v>3</v>
      </c>
      <c r="F101" s="130"/>
      <c r="G101" s="121">
        <v>0.18</v>
      </c>
      <c r="H101" s="129">
        <f t="shared" si="67"/>
        <v>0</v>
      </c>
      <c r="I101" s="129">
        <f t="shared" si="68"/>
        <v>0</v>
      </c>
      <c r="J101" s="134">
        <v>3</v>
      </c>
      <c r="K101" s="130"/>
      <c r="L101" s="121">
        <v>0.18</v>
      </c>
      <c r="M101" s="129">
        <f t="shared" si="69"/>
        <v>0</v>
      </c>
      <c r="N101" s="129">
        <f t="shared" si="70"/>
        <v>0</v>
      </c>
      <c r="O101" s="134">
        <v>3</v>
      </c>
      <c r="P101" s="95"/>
      <c r="Q101" s="97">
        <v>0.18</v>
      </c>
      <c r="R101" s="88">
        <f t="shared" si="71"/>
        <v>0</v>
      </c>
      <c r="S101" s="88">
        <f t="shared" si="72"/>
        <v>0</v>
      </c>
    </row>
    <row r="102" spans="1:20" ht="30" customHeight="1">
      <c r="A102" s="213"/>
      <c r="B102" s="213"/>
      <c r="C102" s="40" t="s">
        <v>115</v>
      </c>
      <c r="D102" s="24"/>
      <c r="E102" s="134"/>
      <c r="F102" s="130"/>
      <c r="G102" s="132"/>
      <c r="H102" s="133"/>
      <c r="I102" s="133"/>
      <c r="J102" s="134"/>
      <c r="K102" s="130"/>
      <c r="L102" s="132"/>
      <c r="M102" s="133"/>
      <c r="N102" s="133"/>
      <c r="O102" s="134"/>
      <c r="P102" s="95"/>
      <c r="Q102" s="99"/>
      <c r="R102" s="90"/>
      <c r="S102" s="90"/>
    </row>
    <row r="103" spans="1:20" ht="30" customHeight="1">
      <c r="A103" s="213"/>
      <c r="B103" s="213"/>
      <c r="C103" s="41" t="s">
        <v>37</v>
      </c>
      <c r="D103" s="24" t="s">
        <v>8</v>
      </c>
      <c r="E103" s="134">
        <v>20</v>
      </c>
      <c r="F103" s="130"/>
      <c r="G103" s="121">
        <v>0.18</v>
      </c>
      <c r="H103" s="129">
        <f t="shared" ref="H103:H105" si="73">F103*(100%+G103)</f>
        <v>0</v>
      </c>
      <c r="I103" s="129">
        <f t="shared" ref="I103:I105" si="74">E103*H103</f>
        <v>0</v>
      </c>
      <c r="J103" s="134">
        <v>20</v>
      </c>
      <c r="K103" s="130"/>
      <c r="L103" s="121">
        <v>0.18</v>
      </c>
      <c r="M103" s="129">
        <f t="shared" ref="M103:M105" si="75">K103*(100%+L103)</f>
        <v>0</v>
      </c>
      <c r="N103" s="129">
        <f t="shared" ref="N103:N105" si="76">J103*M103</f>
        <v>0</v>
      </c>
      <c r="O103" s="134">
        <v>20</v>
      </c>
      <c r="P103" s="95"/>
      <c r="Q103" s="97">
        <v>0.18</v>
      </c>
      <c r="R103" s="88">
        <f t="shared" ref="R103:R105" si="77">P103*(100%+Q103)</f>
        <v>0</v>
      </c>
      <c r="S103" s="88">
        <f t="shared" ref="S103:S105" si="78">O103*R103</f>
        <v>0</v>
      </c>
    </row>
    <row r="104" spans="1:20" ht="30" customHeight="1">
      <c r="A104" s="213"/>
      <c r="B104" s="213"/>
      <c r="C104" s="41" t="s">
        <v>38</v>
      </c>
      <c r="D104" s="24" t="s">
        <v>8</v>
      </c>
      <c r="E104" s="134">
        <v>10</v>
      </c>
      <c r="F104" s="130"/>
      <c r="G104" s="121">
        <v>0.18</v>
      </c>
      <c r="H104" s="129">
        <f t="shared" si="73"/>
        <v>0</v>
      </c>
      <c r="I104" s="129">
        <f t="shared" si="74"/>
        <v>0</v>
      </c>
      <c r="J104" s="134">
        <v>10</v>
      </c>
      <c r="K104" s="130"/>
      <c r="L104" s="121">
        <v>0.18</v>
      </c>
      <c r="M104" s="129">
        <f t="shared" si="75"/>
        <v>0</v>
      </c>
      <c r="N104" s="129">
        <f t="shared" si="76"/>
        <v>0</v>
      </c>
      <c r="O104" s="134">
        <v>10</v>
      </c>
      <c r="P104" s="95"/>
      <c r="Q104" s="97">
        <v>0.18</v>
      </c>
      <c r="R104" s="88">
        <f t="shared" si="77"/>
        <v>0</v>
      </c>
      <c r="S104" s="88">
        <f t="shared" si="78"/>
        <v>0</v>
      </c>
    </row>
    <row r="105" spans="1:20" ht="30" customHeight="1">
      <c r="A105" s="213"/>
      <c r="B105" s="213"/>
      <c r="C105" s="41" t="s">
        <v>39</v>
      </c>
      <c r="D105" s="24" t="s">
        <v>8</v>
      </c>
      <c r="E105" s="134">
        <v>3</v>
      </c>
      <c r="F105" s="130"/>
      <c r="G105" s="121">
        <v>0.18</v>
      </c>
      <c r="H105" s="129">
        <f t="shared" si="73"/>
        <v>0</v>
      </c>
      <c r="I105" s="129">
        <f t="shared" si="74"/>
        <v>0</v>
      </c>
      <c r="J105" s="134">
        <v>3</v>
      </c>
      <c r="K105" s="130"/>
      <c r="L105" s="121">
        <v>0.18</v>
      </c>
      <c r="M105" s="129">
        <f t="shared" si="75"/>
        <v>0</v>
      </c>
      <c r="N105" s="129">
        <f t="shared" si="76"/>
        <v>0</v>
      </c>
      <c r="O105" s="134">
        <v>3</v>
      </c>
      <c r="P105" s="95"/>
      <c r="Q105" s="97">
        <v>0.18</v>
      </c>
      <c r="R105" s="88">
        <f t="shared" si="77"/>
        <v>0</v>
      </c>
      <c r="S105" s="88">
        <f t="shared" si="78"/>
        <v>0</v>
      </c>
    </row>
    <row r="106" spans="1:20" ht="30" customHeight="1">
      <c r="A106" s="213"/>
      <c r="B106" s="213"/>
      <c r="C106" s="30" t="s">
        <v>0</v>
      </c>
      <c r="D106" s="25"/>
      <c r="E106" s="94"/>
      <c r="F106" s="130"/>
      <c r="G106" s="132"/>
      <c r="H106" s="133"/>
      <c r="I106" s="133"/>
      <c r="J106" s="94"/>
      <c r="K106" s="130"/>
      <c r="L106" s="132"/>
      <c r="M106" s="133"/>
      <c r="N106" s="133"/>
      <c r="O106" s="94"/>
      <c r="P106" s="95"/>
      <c r="Q106" s="99"/>
      <c r="R106" s="90"/>
      <c r="S106" s="90"/>
    </row>
    <row r="107" spans="1:20" s="14" customFormat="1" ht="24.2" customHeight="1">
      <c r="A107" s="213"/>
      <c r="B107" s="213"/>
      <c r="C107" s="39" t="s">
        <v>58</v>
      </c>
      <c r="D107" s="13" t="s">
        <v>8</v>
      </c>
      <c r="E107" s="135">
        <v>1</v>
      </c>
      <c r="F107" s="136"/>
      <c r="G107" s="121">
        <v>0.05</v>
      </c>
      <c r="H107" s="129">
        <f t="shared" ref="H107:H134" si="79">F107*(100%+G107)</f>
        <v>0</v>
      </c>
      <c r="I107" s="129">
        <f t="shared" ref="I107:I134" si="80">E107*H107</f>
        <v>0</v>
      </c>
      <c r="J107" s="135">
        <v>1</v>
      </c>
      <c r="K107" s="136"/>
      <c r="L107" s="121">
        <v>0.05</v>
      </c>
      <c r="M107" s="129">
        <f t="shared" ref="M107:M134" si="81">K107*(100%+L107)</f>
        <v>0</v>
      </c>
      <c r="N107" s="129">
        <f t="shared" ref="N107:N134" si="82">J107*M107</f>
        <v>0</v>
      </c>
      <c r="O107" s="135">
        <v>1</v>
      </c>
      <c r="P107" s="96"/>
      <c r="Q107" s="97">
        <v>0.05</v>
      </c>
      <c r="R107" s="88">
        <f t="shared" ref="R107:R134" si="83">P107*(100%+Q107)</f>
        <v>0</v>
      </c>
      <c r="S107" s="88">
        <f t="shared" ref="S107:S134" si="84">O107*R107</f>
        <v>0</v>
      </c>
      <c r="T107" s="116"/>
    </row>
    <row r="108" spans="1:20" s="14" customFormat="1" ht="27.2" customHeight="1">
      <c r="A108" s="213"/>
      <c r="B108" s="213"/>
      <c r="C108" s="39" t="s">
        <v>59</v>
      </c>
      <c r="D108" s="13" t="s">
        <v>8</v>
      </c>
      <c r="E108" s="135">
        <v>1</v>
      </c>
      <c r="F108" s="136"/>
      <c r="G108" s="121">
        <v>0.05</v>
      </c>
      <c r="H108" s="129">
        <f t="shared" si="79"/>
        <v>0</v>
      </c>
      <c r="I108" s="129">
        <f t="shared" si="80"/>
        <v>0</v>
      </c>
      <c r="J108" s="135">
        <v>1</v>
      </c>
      <c r="K108" s="136"/>
      <c r="L108" s="121">
        <v>0.05</v>
      </c>
      <c r="M108" s="129">
        <f t="shared" si="81"/>
        <v>0</v>
      </c>
      <c r="N108" s="129">
        <f t="shared" si="82"/>
        <v>0</v>
      </c>
      <c r="O108" s="135">
        <v>1</v>
      </c>
      <c r="P108" s="96"/>
      <c r="Q108" s="97">
        <v>0.05</v>
      </c>
      <c r="R108" s="88">
        <f t="shared" si="83"/>
        <v>0</v>
      </c>
      <c r="S108" s="88">
        <f t="shared" si="84"/>
        <v>0</v>
      </c>
      <c r="T108" s="116"/>
    </row>
    <row r="109" spans="1:20" s="14" customFormat="1" ht="28.5" customHeight="1">
      <c r="A109" s="213"/>
      <c r="B109" s="213"/>
      <c r="C109" s="39" t="s">
        <v>60</v>
      </c>
      <c r="D109" s="13" t="s">
        <v>8</v>
      </c>
      <c r="E109" s="135">
        <v>1</v>
      </c>
      <c r="F109" s="136"/>
      <c r="G109" s="121">
        <v>0.05</v>
      </c>
      <c r="H109" s="129">
        <f t="shared" si="79"/>
        <v>0</v>
      </c>
      <c r="I109" s="129">
        <f t="shared" si="80"/>
        <v>0</v>
      </c>
      <c r="J109" s="135">
        <v>1</v>
      </c>
      <c r="K109" s="136"/>
      <c r="L109" s="121">
        <v>0.05</v>
      </c>
      <c r="M109" s="129">
        <f t="shared" si="81"/>
        <v>0</v>
      </c>
      <c r="N109" s="129">
        <f t="shared" si="82"/>
        <v>0</v>
      </c>
      <c r="O109" s="135">
        <v>1</v>
      </c>
      <c r="P109" s="96"/>
      <c r="Q109" s="97">
        <v>0.05</v>
      </c>
      <c r="R109" s="88">
        <f t="shared" si="83"/>
        <v>0</v>
      </c>
      <c r="S109" s="88">
        <f t="shared" si="84"/>
        <v>0</v>
      </c>
      <c r="T109" s="116"/>
    </row>
    <row r="110" spans="1:20" s="14" customFormat="1" ht="24.2" customHeight="1">
      <c r="A110" s="213"/>
      <c r="B110" s="213"/>
      <c r="C110" s="39" t="s">
        <v>61</v>
      </c>
      <c r="D110" s="13" t="s">
        <v>8</v>
      </c>
      <c r="E110" s="135">
        <v>1</v>
      </c>
      <c r="F110" s="136"/>
      <c r="G110" s="121">
        <v>0.05</v>
      </c>
      <c r="H110" s="129">
        <f t="shared" si="79"/>
        <v>0</v>
      </c>
      <c r="I110" s="129">
        <f t="shared" si="80"/>
        <v>0</v>
      </c>
      <c r="J110" s="135">
        <v>1</v>
      </c>
      <c r="K110" s="136"/>
      <c r="L110" s="121">
        <v>0.05</v>
      </c>
      <c r="M110" s="129">
        <f t="shared" si="81"/>
        <v>0</v>
      </c>
      <c r="N110" s="129">
        <f t="shared" si="82"/>
        <v>0</v>
      </c>
      <c r="O110" s="135">
        <v>1</v>
      </c>
      <c r="P110" s="96"/>
      <c r="Q110" s="97">
        <v>0.05</v>
      </c>
      <c r="R110" s="88">
        <f t="shared" si="83"/>
        <v>0</v>
      </c>
      <c r="S110" s="88">
        <f t="shared" si="84"/>
        <v>0</v>
      </c>
      <c r="T110" s="116"/>
    </row>
    <row r="111" spans="1:20" s="14" customFormat="1" ht="35.1" customHeight="1">
      <c r="A111" s="213"/>
      <c r="B111" s="213"/>
      <c r="C111" s="39" t="s">
        <v>62</v>
      </c>
      <c r="D111" s="13" t="s">
        <v>8</v>
      </c>
      <c r="E111" s="135">
        <v>1</v>
      </c>
      <c r="F111" s="136"/>
      <c r="G111" s="121">
        <v>0.05</v>
      </c>
      <c r="H111" s="129">
        <f t="shared" si="79"/>
        <v>0</v>
      </c>
      <c r="I111" s="129">
        <f t="shared" si="80"/>
        <v>0</v>
      </c>
      <c r="J111" s="135">
        <v>1</v>
      </c>
      <c r="K111" s="136"/>
      <c r="L111" s="121">
        <v>0.05</v>
      </c>
      <c r="M111" s="129">
        <f t="shared" si="81"/>
        <v>0</v>
      </c>
      <c r="N111" s="129">
        <f t="shared" si="82"/>
        <v>0</v>
      </c>
      <c r="O111" s="135">
        <v>1</v>
      </c>
      <c r="P111" s="96"/>
      <c r="Q111" s="97">
        <v>0.05</v>
      </c>
      <c r="R111" s="88">
        <f t="shared" si="83"/>
        <v>0</v>
      </c>
      <c r="S111" s="88">
        <f t="shared" si="84"/>
        <v>0</v>
      </c>
      <c r="T111" s="116"/>
    </row>
    <row r="112" spans="1:20" s="14" customFormat="1" ht="35.1" customHeight="1">
      <c r="A112" s="213"/>
      <c r="B112" s="213"/>
      <c r="C112" s="39" t="s">
        <v>76</v>
      </c>
      <c r="D112" s="13" t="s">
        <v>8</v>
      </c>
      <c r="E112" s="135">
        <v>1</v>
      </c>
      <c r="F112" s="136"/>
      <c r="G112" s="121">
        <v>0.05</v>
      </c>
      <c r="H112" s="129">
        <f t="shared" si="79"/>
        <v>0</v>
      </c>
      <c r="I112" s="129">
        <f t="shared" si="80"/>
        <v>0</v>
      </c>
      <c r="J112" s="135">
        <v>1</v>
      </c>
      <c r="K112" s="136"/>
      <c r="L112" s="121">
        <v>0.05</v>
      </c>
      <c r="M112" s="129">
        <f t="shared" si="81"/>
        <v>0</v>
      </c>
      <c r="N112" s="129">
        <f t="shared" si="82"/>
        <v>0</v>
      </c>
      <c r="O112" s="135">
        <v>1</v>
      </c>
      <c r="P112" s="96"/>
      <c r="Q112" s="97">
        <v>0.05</v>
      </c>
      <c r="R112" s="88">
        <f t="shared" si="83"/>
        <v>0</v>
      </c>
      <c r="S112" s="88">
        <f t="shared" si="84"/>
        <v>0</v>
      </c>
      <c r="T112" s="116"/>
    </row>
    <row r="113" spans="1:20" s="14" customFormat="1" ht="35.1" customHeight="1">
      <c r="A113" s="213"/>
      <c r="B113" s="213"/>
      <c r="C113" s="39" t="s">
        <v>77</v>
      </c>
      <c r="D113" s="13" t="s">
        <v>8</v>
      </c>
      <c r="E113" s="135">
        <v>1</v>
      </c>
      <c r="F113" s="136"/>
      <c r="G113" s="121">
        <v>0.05</v>
      </c>
      <c r="H113" s="129">
        <f t="shared" si="79"/>
        <v>0</v>
      </c>
      <c r="I113" s="129">
        <f t="shared" si="80"/>
        <v>0</v>
      </c>
      <c r="J113" s="135">
        <v>1</v>
      </c>
      <c r="K113" s="136"/>
      <c r="L113" s="121">
        <v>0.05</v>
      </c>
      <c r="M113" s="129">
        <f t="shared" si="81"/>
        <v>0</v>
      </c>
      <c r="N113" s="129">
        <f t="shared" si="82"/>
        <v>0</v>
      </c>
      <c r="O113" s="135">
        <v>1</v>
      </c>
      <c r="P113" s="96"/>
      <c r="Q113" s="97">
        <v>0.05</v>
      </c>
      <c r="R113" s="88">
        <f t="shared" si="83"/>
        <v>0</v>
      </c>
      <c r="S113" s="88">
        <f t="shared" si="84"/>
        <v>0</v>
      </c>
      <c r="T113" s="116"/>
    </row>
    <row r="114" spans="1:20" s="14" customFormat="1" ht="35.1" customHeight="1">
      <c r="A114" s="213"/>
      <c r="B114" s="213"/>
      <c r="C114" s="39" t="s">
        <v>78</v>
      </c>
      <c r="D114" s="13" t="s">
        <v>8</v>
      </c>
      <c r="E114" s="135">
        <v>1</v>
      </c>
      <c r="F114" s="136"/>
      <c r="G114" s="121">
        <v>0.05</v>
      </c>
      <c r="H114" s="129">
        <f t="shared" si="79"/>
        <v>0</v>
      </c>
      <c r="I114" s="129">
        <f t="shared" si="80"/>
        <v>0</v>
      </c>
      <c r="J114" s="135">
        <v>1</v>
      </c>
      <c r="K114" s="136"/>
      <c r="L114" s="121">
        <v>0.05</v>
      </c>
      <c r="M114" s="129">
        <f t="shared" si="81"/>
        <v>0</v>
      </c>
      <c r="N114" s="129">
        <f t="shared" si="82"/>
        <v>0</v>
      </c>
      <c r="O114" s="135">
        <v>1</v>
      </c>
      <c r="P114" s="96"/>
      <c r="Q114" s="97">
        <v>0.05</v>
      </c>
      <c r="R114" s="88">
        <f t="shared" si="83"/>
        <v>0</v>
      </c>
      <c r="S114" s="88">
        <f t="shared" si="84"/>
        <v>0</v>
      </c>
      <c r="T114" s="116"/>
    </row>
    <row r="115" spans="1:20" s="14" customFormat="1" ht="35.1" customHeight="1">
      <c r="A115" s="213"/>
      <c r="B115" s="213"/>
      <c r="C115" s="39" t="s">
        <v>79</v>
      </c>
      <c r="D115" s="13" t="s">
        <v>8</v>
      </c>
      <c r="E115" s="135">
        <v>1</v>
      </c>
      <c r="F115" s="136"/>
      <c r="G115" s="121">
        <v>0.05</v>
      </c>
      <c r="H115" s="129">
        <f t="shared" si="79"/>
        <v>0</v>
      </c>
      <c r="I115" s="129">
        <f t="shared" si="80"/>
        <v>0</v>
      </c>
      <c r="J115" s="135">
        <v>1</v>
      </c>
      <c r="K115" s="136"/>
      <c r="L115" s="121">
        <v>0.05</v>
      </c>
      <c r="M115" s="129">
        <f t="shared" si="81"/>
        <v>0</v>
      </c>
      <c r="N115" s="129">
        <f t="shared" si="82"/>
        <v>0</v>
      </c>
      <c r="O115" s="135">
        <v>1</v>
      </c>
      <c r="P115" s="96"/>
      <c r="Q115" s="97">
        <v>0.05</v>
      </c>
      <c r="R115" s="88">
        <f t="shared" si="83"/>
        <v>0</v>
      </c>
      <c r="S115" s="88">
        <f t="shared" si="84"/>
        <v>0</v>
      </c>
      <c r="T115" s="116"/>
    </row>
    <row r="116" spans="1:20" s="14" customFormat="1" ht="35.1" customHeight="1">
      <c r="A116" s="213"/>
      <c r="B116" s="213"/>
      <c r="C116" s="39" t="s">
        <v>43</v>
      </c>
      <c r="D116" s="13" t="s">
        <v>24</v>
      </c>
      <c r="E116" s="135">
        <v>5000</v>
      </c>
      <c r="F116" s="136"/>
      <c r="G116" s="121">
        <v>0.05</v>
      </c>
      <c r="H116" s="129">
        <f t="shared" si="79"/>
        <v>0</v>
      </c>
      <c r="I116" s="129">
        <f t="shared" si="80"/>
        <v>0</v>
      </c>
      <c r="J116" s="135">
        <v>5000</v>
      </c>
      <c r="K116" s="136"/>
      <c r="L116" s="121">
        <v>0.05</v>
      </c>
      <c r="M116" s="129">
        <f t="shared" si="81"/>
        <v>0</v>
      </c>
      <c r="N116" s="129">
        <f t="shared" si="82"/>
        <v>0</v>
      </c>
      <c r="O116" s="135">
        <v>5000</v>
      </c>
      <c r="P116" s="96"/>
      <c r="Q116" s="97">
        <v>0.05</v>
      </c>
      <c r="R116" s="88">
        <f t="shared" si="83"/>
        <v>0</v>
      </c>
      <c r="S116" s="88">
        <f t="shared" si="84"/>
        <v>0</v>
      </c>
      <c r="T116" s="116"/>
    </row>
    <row r="117" spans="1:20" s="14" customFormat="1" ht="35.1" customHeight="1">
      <c r="A117" s="213"/>
      <c r="B117" s="213"/>
      <c r="C117" s="39" t="s">
        <v>80</v>
      </c>
      <c r="D117" s="13" t="s">
        <v>94</v>
      </c>
      <c r="E117" s="135">
        <v>30</v>
      </c>
      <c r="F117" s="136"/>
      <c r="G117" s="121">
        <v>0.05</v>
      </c>
      <c r="H117" s="129">
        <f t="shared" si="79"/>
        <v>0</v>
      </c>
      <c r="I117" s="129">
        <f t="shared" si="80"/>
        <v>0</v>
      </c>
      <c r="J117" s="135">
        <v>30</v>
      </c>
      <c r="K117" s="136"/>
      <c r="L117" s="121">
        <v>0.05</v>
      </c>
      <c r="M117" s="129">
        <f t="shared" si="81"/>
        <v>0</v>
      </c>
      <c r="N117" s="129">
        <f t="shared" si="82"/>
        <v>0</v>
      </c>
      <c r="O117" s="135">
        <v>30</v>
      </c>
      <c r="P117" s="96"/>
      <c r="Q117" s="97">
        <v>0.05</v>
      </c>
      <c r="R117" s="88">
        <f t="shared" si="83"/>
        <v>0</v>
      </c>
      <c r="S117" s="88">
        <f t="shared" si="84"/>
        <v>0</v>
      </c>
      <c r="T117" s="116"/>
    </row>
    <row r="118" spans="1:20" s="14" customFormat="1" ht="35.1" customHeight="1">
      <c r="A118" s="213"/>
      <c r="B118" s="213"/>
      <c r="C118" s="39" t="s">
        <v>81</v>
      </c>
      <c r="D118" s="13" t="s">
        <v>22</v>
      </c>
      <c r="E118" s="135">
        <v>5000</v>
      </c>
      <c r="F118" s="136"/>
      <c r="G118" s="121">
        <v>0.05</v>
      </c>
      <c r="H118" s="129">
        <f t="shared" si="79"/>
        <v>0</v>
      </c>
      <c r="I118" s="129">
        <f t="shared" si="80"/>
        <v>0</v>
      </c>
      <c r="J118" s="135">
        <v>5000</v>
      </c>
      <c r="K118" s="136"/>
      <c r="L118" s="121">
        <v>0.05</v>
      </c>
      <c r="M118" s="129">
        <f t="shared" si="81"/>
        <v>0</v>
      </c>
      <c r="N118" s="129">
        <f t="shared" si="82"/>
        <v>0</v>
      </c>
      <c r="O118" s="135">
        <v>5000</v>
      </c>
      <c r="P118" s="96"/>
      <c r="Q118" s="97">
        <v>0.05</v>
      </c>
      <c r="R118" s="88">
        <f t="shared" si="83"/>
        <v>0</v>
      </c>
      <c r="S118" s="88">
        <f t="shared" si="84"/>
        <v>0</v>
      </c>
      <c r="T118" s="116"/>
    </row>
    <row r="119" spans="1:20" s="14" customFormat="1" ht="35.1" customHeight="1">
      <c r="A119" s="213"/>
      <c r="B119" s="213"/>
      <c r="C119" s="39" t="s">
        <v>82</v>
      </c>
      <c r="D119" s="13" t="s">
        <v>94</v>
      </c>
      <c r="E119" s="135">
        <v>30</v>
      </c>
      <c r="F119" s="136"/>
      <c r="G119" s="121">
        <v>0.05</v>
      </c>
      <c r="H119" s="129">
        <f t="shared" si="79"/>
        <v>0</v>
      </c>
      <c r="I119" s="129">
        <f t="shared" si="80"/>
        <v>0</v>
      </c>
      <c r="J119" s="135">
        <v>30</v>
      </c>
      <c r="K119" s="136"/>
      <c r="L119" s="121">
        <v>0.05</v>
      </c>
      <c r="M119" s="129">
        <f t="shared" si="81"/>
        <v>0</v>
      </c>
      <c r="N119" s="129">
        <f t="shared" si="82"/>
        <v>0</v>
      </c>
      <c r="O119" s="135">
        <v>30</v>
      </c>
      <c r="P119" s="96"/>
      <c r="Q119" s="97">
        <v>0.05</v>
      </c>
      <c r="R119" s="88">
        <f t="shared" si="83"/>
        <v>0</v>
      </c>
      <c r="S119" s="88">
        <f t="shared" si="84"/>
        <v>0</v>
      </c>
      <c r="T119" s="116"/>
    </row>
    <row r="120" spans="1:20" s="14" customFormat="1" ht="35.1" customHeight="1">
      <c r="A120" s="213"/>
      <c r="B120" s="213"/>
      <c r="C120" s="39" t="s">
        <v>83</v>
      </c>
      <c r="D120" s="13" t="s">
        <v>22</v>
      </c>
      <c r="E120" s="135">
        <v>5000</v>
      </c>
      <c r="F120" s="136"/>
      <c r="G120" s="121">
        <v>0.05</v>
      </c>
      <c r="H120" s="129">
        <f t="shared" si="79"/>
        <v>0</v>
      </c>
      <c r="I120" s="129">
        <f t="shared" si="80"/>
        <v>0</v>
      </c>
      <c r="J120" s="135">
        <v>5000</v>
      </c>
      <c r="K120" s="136"/>
      <c r="L120" s="121">
        <v>0.05</v>
      </c>
      <c r="M120" s="129">
        <f t="shared" si="81"/>
        <v>0</v>
      </c>
      <c r="N120" s="129">
        <f t="shared" si="82"/>
        <v>0</v>
      </c>
      <c r="O120" s="135">
        <v>5000</v>
      </c>
      <c r="P120" s="96"/>
      <c r="Q120" s="97">
        <v>0.05</v>
      </c>
      <c r="R120" s="88">
        <f t="shared" si="83"/>
        <v>0</v>
      </c>
      <c r="S120" s="88">
        <f t="shared" si="84"/>
        <v>0</v>
      </c>
      <c r="T120" s="116"/>
    </row>
    <row r="121" spans="1:20" s="14" customFormat="1" ht="35.1" customHeight="1">
      <c r="A121" s="213"/>
      <c r="B121" s="213"/>
      <c r="C121" s="39" t="s">
        <v>242</v>
      </c>
      <c r="D121" s="13" t="s">
        <v>94</v>
      </c>
      <c r="E121" s="135">
        <v>30</v>
      </c>
      <c r="F121" s="136"/>
      <c r="G121" s="121">
        <v>0.05</v>
      </c>
      <c r="H121" s="129">
        <f t="shared" si="79"/>
        <v>0</v>
      </c>
      <c r="I121" s="129">
        <f t="shared" si="80"/>
        <v>0</v>
      </c>
      <c r="J121" s="135">
        <v>30</v>
      </c>
      <c r="K121" s="136"/>
      <c r="L121" s="121">
        <v>0.05</v>
      </c>
      <c r="M121" s="129">
        <f t="shared" si="81"/>
        <v>0</v>
      </c>
      <c r="N121" s="129">
        <f t="shared" si="82"/>
        <v>0</v>
      </c>
      <c r="O121" s="135">
        <v>30</v>
      </c>
      <c r="P121" s="96"/>
      <c r="Q121" s="97">
        <v>0.05</v>
      </c>
      <c r="R121" s="88">
        <f t="shared" si="83"/>
        <v>0</v>
      </c>
      <c r="S121" s="88">
        <f t="shared" si="84"/>
        <v>0</v>
      </c>
      <c r="T121" s="116"/>
    </row>
    <row r="122" spans="1:20" s="14" customFormat="1" ht="35.1" customHeight="1">
      <c r="A122" s="213"/>
      <c r="B122" s="213"/>
      <c r="C122" s="39" t="s">
        <v>243</v>
      </c>
      <c r="D122" s="13" t="s">
        <v>22</v>
      </c>
      <c r="E122" s="135">
        <v>5000</v>
      </c>
      <c r="F122" s="136"/>
      <c r="G122" s="121">
        <v>0.05</v>
      </c>
      <c r="H122" s="129">
        <f t="shared" si="79"/>
        <v>0</v>
      </c>
      <c r="I122" s="129">
        <f t="shared" si="80"/>
        <v>0</v>
      </c>
      <c r="J122" s="135">
        <v>5000</v>
      </c>
      <c r="K122" s="136"/>
      <c r="L122" s="121">
        <v>0.05</v>
      </c>
      <c r="M122" s="129">
        <f t="shared" si="81"/>
        <v>0</v>
      </c>
      <c r="N122" s="129">
        <f t="shared" si="82"/>
        <v>0</v>
      </c>
      <c r="O122" s="135">
        <v>5000</v>
      </c>
      <c r="P122" s="96"/>
      <c r="Q122" s="97">
        <v>0.05</v>
      </c>
      <c r="R122" s="88">
        <f t="shared" si="83"/>
        <v>0</v>
      </c>
      <c r="S122" s="88">
        <f t="shared" si="84"/>
        <v>0</v>
      </c>
      <c r="T122" s="116"/>
    </row>
    <row r="123" spans="1:20" s="14" customFormat="1" ht="35.1" customHeight="1">
      <c r="A123" s="213"/>
      <c r="B123" s="213"/>
      <c r="C123" s="39" t="s">
        <v>84</v>
      </c>
      <c r="D123" s="13" t="s">
        <v>94</v>
      </c>
      <c r="E123" s="135">
        <v>30</v>
      </c>
      <c r="F123" s="136"/>
      <c r="G123" s="121">
        <v>0.05</v>
      </c>
      <c r="H123" s="129">
        <f t="shared" si="79"/>
        <v>0</v>
      </c>
      <c r="I123" s="129">
        <f t="shared" si="80"/>
        <v>0</v>
      </c>
      <c r="J123" s="135">
        <v>30</v>
      </c>
      <c r="K123" s="136"/>
      <c r="L123" s="121">
        <v>0.05</v>
      </c>
      <c r="M123" s="129">
        <f t="shared" si="81"/>
        <v>0</v>
      </c>
      <c r="N123" s="129">
        <f t="shared" si="82"/>
        <v>0</v>
      </c>
      <c r="O123" s="135">
        <v>30</v>
      </c>
      <c r="P123" s="96"/>
      <c r="Q123" s="97">
        <v>0.05</v>
      </c>
      <c r="R123" s="88">
        <f t="shared" si="83"/>
        <v>0</v>
      </c>
      <c r="S123" s="88">
        <f t="shared" si="84"/>
        <v>0</v>
      </c>
      <c r="T123" s="116"/>
    </row>
    <row r="124" spans="1:20" s="14" customFormat="1" ht="35.1" customHeight="1">
      <c r="A124" s="213"/>
      <c r="B124" s="213"/>
      <c r="C124" s="39" t="s">
        <v>85</v>
      </c>
      <c r="D124" s="13" t="s">
        <v>22</v>
      </c>
      <c r="E124" s="135">
        <v>5000</v>
      </c>
      <c r="F124" s="136"/>
      <c r="G124" s="121">
        <v>0.05</v>
      </c>
      <c r="H124" s="129">
        <f t="shared" si="79"/>
        <v>0</v>
      </c>
      <c r="I124" s="129">
        <f t="shared" si="80"/>
        <v>0</v>
      </c>
      <c r="J124" s="135">
        <v>5000</v>
      </c>
      <c r="K124" s="136"/>
      <c r="L124" s="121">
        <v>0.05</v>
      </c>
      <c r="M124" s="129">
        <f t="shared" si="81"/>
        <v>0</v>
      </c>
      <c r="N124" s="129">
        <f t="shared" si="82"/>
        <v>0</v>
      </c>
      <c r="O124" s="135">
        <v>5000</v>
      </c>
      <c r="P124" s="96"/>
      <c r="Q124" s="97">
        <v>0.05</v>
      </c>
      <c r="R124" s="88">
        <f t="shared" si="83"/>
        <v>0</v>
      </c>
      <c r="S124" s="88">
        <f t="shared" si="84"/>
        <v>0</v>
      </c>
      <c r="T124" s="116"/>
    </row>
    <row r="125" spans="1:20" s="14" customFormat="1" ht="35.1" customHeight="1">
      <c r="A125" s="213"/>
      <c r="B125" s="213"/>
      <c r="C125" s="39" t="s">
        <v>86</v>
      </c>
      <c r="D125" s="13" t="s">
        <v>94</v>
      </c>
      <c r="E125" s="135">
        <v>50</v>
      </c>
      <c r="F125" s="136"/>
      <c r="G125" s="121">
        <v>0.05</v>
      </c>
      <c r="H125" s="129">
        <f t="shared" si="79"/>
        <v>0</v>
      </c>
      <c r="I125" s="129">
        <f t="shared" si="80"/>
        <v>0</v>
      </c>
      <c r="J125" s="135">
        <v>50</v>
      </c>
      <c r="K125" s="136"/>
      <c r="L125" s="121">
        <v>0.05</v>
      </c>
      <c r="M125" s="129">
        <f t="shared" si="81"/>
        <v>0</v>
      </c>
      <c r="N125" s="129">
        <f t="shared" si="82"/>
        <v>0</v>
      </c>
      <c r="O125" s="135">
        <v>50</v>
      </c>
      <c r="P125" s="96"/>
      <c r="Q125" s="97">
        <v>0.05</v>
      </c>
      <c r="R125" s="88">
        <f t="shared" si="83"/>
        <v>0</v>
      </c>
      <c r="S125" s="88">
        <f t="shared" si="84"/>
        <v>0</v>
      </c>
      <c r="T125" s="116"/>
    </row>
    <row r="126" spans="1:20" s="14" customFormat="1" ht="35.1" customHeight="1">
      <c r="A126" s="213"/>
      <c r="B126" s="213"/>
      <c r="C126" s="39" t="s">
        <v>87</v>
      </c>
      <c r="D126" s="13" t="s">
        <v>22</v>
      </c>
      <c r="E126" s="135">
        <v>10000</v>
      </c>
      <c r="F126" s="136"/>
      <c r="G126" s="121">
        <v>0.05</v>
      </c>
      <c r="H126" s="129">
        <f t="shared" si="79"/>
        <v>0</v>
      </c>
      <c r="I126" s="129">
        <f t="shared" si="80"/>
        <v>0</v>
      </c>
      <c r="J126" s="135">
        <v>10000</v>
      </c>
      <c r="K126" s="136"/>
      <c r="L126" s="121">
        <v>0.05</v>
      </c>
      <c r="M126" s="129">
        <f t="shared" si="81"/>
        <v>0</v>
      </c>
      <c r="N126" s="129">
        <f t="shared" si="82"/>
        <v>0</v>
      </c>
      <c r="O126" s="135">
        <v>10000</v>
      </c>
      <c r="P126" s="96"/>
      <c r="Q126" s="97">
        <v>0.05</v>
      </c>
      <c r="R126" s="88">
        <f t="shared" si="83"/>
        <v>0</v>
      </c>
      <c r="S126" s="88">
        <f t="shared" si="84"/>
        <v>0</v>
      </c>
      <c r="T126" s="116"/>
    </row>
    <row r="127" spans="1:20" s="14" customFormat="1" ht="35.1" customHeight="1">
      <c r="A127" s="213"/>
      <c r="B127" s="213"/>
      <c r="C127" s="39" t="s">
        <v>88</v>
      </c>
      <c r="D127" s="13" t="s">
        <v>94</v>
      </c>
      <c r="E127" s="135">
        <v>30</v>
      </c>
      <c r="F127" s="136"/>
      <c r="G127" s="121">
        <v>0.05</v>
      </c>
      <c r="H127" s="129">
        <f t="shared" si="79"/>
        <v>0</v>
      </c>
      <c r="I127" s="129">
        <f t="shared" si="80"/>
        <v>0</v>
      </c>
      <c r="J127" s="135">
        <v>30</v>
      </c>
      <c r="K127" s="136"/>
      <c r="L127" s="121">
        <v>0.05</v>
      </c>
      <c r="M127" s="129">
        <f t="shared" si="81"/>
        <v>0</v>
      </c>
      <c r="N127" s="129">
        <f t="shared" si="82"/>
        <v>0</v>
      </c>
      <c r="O127" s="135">
        <v>30</v>
      </c>
      <c r="P127" s="96"/>
      <c r="Q127" s="97">
        <v>0.05</v>
      </c>
      <c r="R127" s="88">
        <f t="shared" si="83"/>
        <v>0</v>
      </c>
      <c r="S127" s="88">
        <f t="shared" si="84"/>
        <v>0</v>
      </c>
      <c r="T127" s="116"/>
    </row>
    <row r="128" spans="1:20" s="14" customFormat="1" ht="35.1" customHeight="1">
      <c r="A128" s="213"/>
      <c r="B128" s="213"/>
      <c r="C128" s="39" t="s">
        <v>89</v>
      </c>
      <c r="D128" s="13" t="s">
        <v>22</v>
      </c>
      <c r="E128" s="135">
        <v>5000</v>
      </c>
      <c r="F128" s="136"/>
      <c r="G128" s="121">
        <v>0.05</v>
      </c>
      <c r="H128" s="129">
        <f t="shared" si="79"/>
        <v>0</v>
      </c>
      <c r="I128" s="129">
        <f t="shared" si="80"/>
        <v>0</v>
      </c>
      <c r="J128" s="135">
        <v>5000</v>
      </c>
      <c r="K128" s="136"/>
      <c r="L128" s="121">
        <v>0.05</v>
      </c>
      <c r="M128" s="129">
        <f t="shared" si="81"/>
        <v>0</v>
      </c>
      <c r="N128" s="129">
        <f t="shared" si="82"/>
        <v>0</v>
      </c>
      <c r="O128" s="135">
        <v>5000</v>
      </c>
      <c r="P128" s="96"/>
      <c r="Q128" s="97">
        <v>0.05</v>
      </c>
      <c r="R128" s="88">
        <f t="shared" si="83"/>
        <v>0</v>
      </c>
      <c r="S128" s="88">
        <f t="shared" si="84"/>
        <v>0</v>
      </c>
      <c r="T128" s="116"/>
    </row>
    <row r="129" spans="1:20" s="14" customFormat="1" ht="35.1" customHeight="1">
      <c r="A129" s="213"/>
      <c r="B129" s="213"/>
      <c r="C129" s="39" t="s">
        <v>90</v>
      </c>
      <c r="D129" s="13" t="s">
        <v>94</v>
      </c>
      <c r="E129" s="135">
        <v>30</v>
      </c>
      <c r="F129" s="136"/>
      <c r="G129" s="121">
        <v>0.05</v>
      </c>
      <c r="H129" s="129">
        <f t="shared" si="79"/>
        <v>0</v>
      </c>
      <c r="I129" s="129">
        <f t="shared" si="80"/>
        <v>0</v>
      </c>
      <c r="J129" s="135">
        <v>30</v>
      </c>
      <c r="K129" s="136"/>
      <c r="L129" s="121">
        <v>0.05</v>
      </c>
      <c r="M129" s="129">
        <f t="shared" si="81"/>
        <v>0</v>
      </c>
      <c r="N129" s="129">
        <f t="shared" si="82"/>
        <v>0</v>
      </c>
      <c r="O129" s="135">
        <v>30</v>
      </c>
      <c r="P129" s="96"/>
      <c r="Q129" s="97">
        <v>0.05</v>
      </c>
      <c r="R129" s="88">
        <f t="shared" si="83"/>
        <v>0</v>
      </c>
      <c r="S129" s="88">
        <f t="shared" si="84"/>
        <v>0</v>
      </c>
      <c r="T129" s="116"/>
    </row>
    <row r="130" spans="1:20" s="14" customFormat="1" ht="35.1" customHeight="1">
      <c r="A130" s="213"/>
      <c r="B130" s="213"/>
      <c r="C130" s="39" t="s">
        <v>91</v>
      </c>
      <c r="D130" s="13" t="s">
        <v>22</v>
      </c>
      <c r="E130" s="135">
        <v>5000</v>
      </c>
      <c r="F130" s="136"/>
      <c r="G130" s="121">
        <v>0.05</v>
      </c>
      <c r="H130" s="129">
        <f t="shared" si="79"/>
        <v>0</v>
      </c>
      <c r="I130" s="129">
        <f t="shared" si="80"/>
        <v>0</v>
      </c>
      <c r="J130" s="135">
        <v>5000</v>
      </c>
      <c r="K130" s="136"/>
      <c r="L130" s="121">
        <v>0.05</v>
      </c>
      <c r="M130" s="129">
        <f t="shared" si="81"/>
        <v>0</v>
      </c>
      <c r="N130" s="129">
        <f t="shared" si="82"/>
        <v>0</v>
      </c>
      <c r="O130" s="135">
        <v>5000</v>
      </c>
      <c r="P130" s="96"/>
      <c r="Q130" s="97">
        <v>0.05</v>
      </c>
      <c r="R130" s="88">
        <f t="shared" si="83"/>
        <v>0</v>
      </c>
      <c r="S130" s="88">
        <f t="shared" si="84"/>
        <v>0</v>
      </c>
      <c r="T130" s="116"/>
    </row>
    <row r="131" spans="1:20" s="14" customFormat="1" ht="35.1" customHeight="1">
      <c r="A131" s="213"/>
      <c r="B131" s="213"/>
      <c r="C131" s="39" t="s">
        <v>92</v>
      </c>
      <c r="D131" s="13" t="s">
        <v>94</v>
      </c>
      <c r="E131" s="135">
        <v>30</v>
      </c>
      <c r="F131" s="136"/>
      <c r="G131" s="121">
        <v>0.05</v>
      </c>
      <c r="H131" s="129">
        <f t="shared" si="79"/>
        <v>0</v>
      </c>
      <c r="I131" s="129">
        <f t="shared" si="80"/>
        <v>0</v>
      </c>
      <c r="J131" s="135">
        <v>30</v>
      </c>
      <c r="K131" s="136"/>
      <c r="L131" s="121">
        <v>0.05</v>
      </c>
      <c r="M131" s="129">
        <f t="shared" si="81"/>
        <v>0</v>
      </c>
      <c r="N131" s="129">
        <f t="shared" si="82"/>
        <v>0</v>
      </c>
      <c r="O131" s="135">
        <v>30</v>
      </c>
      <c r="P131" s="96"/>
      <c r="Q131" s="97">
        <v>0.05</v>
      </c>
      <c r="R131" s="88">
        <f t="shared" si="83"/>
        <v>0</v>
      </c>
      <c r="S131" s="88">
        <f t="shared" si="84"/>
        <v>0</v>
      </c>
      <c r="T131" s="116"/>
    </row>
    <row r="132" spans="1:20" s="14" customFormat="1" ht="35.1" customHeight="1">
      <c r="A132" s="213"/>
      <c r="B132" s="213"/>
      <c r="C132" s="39" t="s">
        <v>93</v>
      </c>
      <c r="D132" s="13" t="s">
        <v>22</v>
      </c>
      <c r="E132" s="135">
        <v>5000</v>
      </c>
      <c r="F132" s="136"/>
      <c r="G132" s="121">
        <v>0.05</v>
      </c>
      <c r="H132" s="129">
        <f t="shared" si="79"/>
        <v>0</v>
      </c>
      <c r="I132" s="129">
        <f t="shared" si="80"/>
        <v>0</v>
      </c>
      <c r="J132" s="135">
        <v>5000</v>
      </c>
      <c r="K132" s="136"/>
      <c r="L132" s="121">
        <v>0.05</v>
      </c>
      <c r="M132" s="129">
        <f t="shared" si="81"/>
        <v>0</v>
      </c>
      <c r="N132" s="129">
        <f t="shared" si="82"/>
        <v>0</v>
      </c>
      <c r="O132" s="135">
        <v>5000</v>
      </c>
      <c r="P132" s="96"/>
      <c r="Q132" s="97">
        <v>0.05</v>
      </c>
      <c r="R132" s="88">
        <f t="shared" si="83"/>
        <v>0</v>
      </c>
      <c r="S132" s="88">
        <f t="shared" si="84"/>
        <v>0</v>
      </c>
      <c r="T132" s="116"/>
    </row>
    <row r="133" spans="1:20" s="14" customFormat="1" ht="35.1" customHeight="1">
      <c r="A133" s="213"/>
      <c r="B133" s="213"/>
      <c r="C133" s="39" t="s">
        <v>95</v>
      </c>
      <c r="D133" s="13" t="s">
        <v>8</v>
      </c>
      <c r="E133" s="135">
        <v>10</v>
      </c>
      <c r="F133" s="136"/>
      <c r="G133" s="121">
        <v>0.05</v>
      </c>
      <c r="H133" s="129">
        <f t="shared" si="79"/>
        <v>0</v>
      </c>
      <c r="I133" s="129">
        <f t="shared" si="80"/>
        <v>0</v>
      </c>
      <c r="J133" s="135">
        <v>10</v>
      </c>
      <c r="K133" s="136"/>
      <c r="L133" s="121">
        <v>0.05</v>
      </c>
      <c r="M133" s="129">
        <f t="shared" si="81"/>
        <v>0</v>
      </c>
      <c r="N133" s="129">
        <f t="shared" si="82"/>
        <v>0</v>
      </c>
      <c r="O133" s="135">
        <v>10</v>
      </c>
      <c r="P133" s="96"/>
      <c r="Q133" s="97">
        <v>0.05</v>
      </c>
      <c r="R133" s="88">
        <f t="shared" si="83"/>
        <v>0</v>
      </c>
      <c r="S133" s="88">
        <f t="shared" si="84"/>
        <v>0</v>
      </c>
      <c r="T133" s="116"/>
    </row>
    <row r="134" spans="1:20" s="14" customFormat="1" ht="35.1" customHeight="1">
      <c r="A134" s="213"/>
      <c r="B134" s="213"/>
      <c r="C134" s="39" t="s">
        <v>96</v>
      </c>
      <c r="D134" s="13" t="s">
        <v>22</v>
      </c>
      <c r="E134" s="135">
        <v>2000</v>
      </c>
      <c r="F134" s="136"/>
      <c r="G134" s="121">
        <v>0.05</v>
      </c>
      <c r="H134" s="129">
        <f t="shared" si="79"/>
        <v>0</v>
      </c>
      <c r="I134" s="129">
        <f t="shared" si="80"/>
        <v>0</v>
      </c>
      <c r="J134" s="135">
        <v>2000</v>
      </c>
      <c r="K134" s="136"/>
      <c r="L134" s="121">
        <v>0.05</v>
      </c>
      <c r="M134" s="129">
        <f t="shared" si="81"/>
        <v>0</v>
      </c>
      <c r="N134" s="129">
        <f t="shared" si="82"/>
        <v>0</v>
      </c>
      <c r="O134" s="135">
        <v>2000</v>
      </c>
      <c r="P134" s="96"/>
      <c r="Q134" s="97">
        <v>0.05</v>
      </c>
      <c r="R134" s="88">
        <f t="shared" si="83"/>
        <v>0</v>
      </c>
      <c r="S134" s="88">
        <f t="shared" si="84"/>
        <v>0</v>
      </c>
      <c r="T134" s="116"/>
    </row>
    <row r="135" spans="1:20" ht="30" customHeight="1">
      <c r="A135" s="213"/>
      <c r="B135" s="213"/>
      <c r="C135" s="30" t="s">
        <v>51</v>
      </c>
      <c r="D135" s="25"/>
      <c r="E135" s="94"/>
      <c r="F135" s="130"/>
      <c r="G135" s="132"/>
      <c r="H135" s="133"/>
      <c r="I135" s="133"/>
      <c r="J135" s="94"/>
      <c r="K135" s="130"/>
      <c r="L135" s="132"/>
      <c r="M135" s="133"/>
      <c r="N135" s="133"/>
      <c r="O135" s="94"/>
      <c r="P135" s="95"/>
      <c r="Q135" s="99"/>
      <c r="R135" s="90"/>
      <c r="S135" s="90"/>
    </row>
    <row r="136" spans="1:20" ht="30" customHeight="1">
      <c r="A136" s="213"/>
      <c r="B136" s="213"/>
      <c r="C136" s="42" t="s">
        <v>25</v>
      </c>
      <c r="D136" s="32" t="s">
        <v>26</v>
      </c>
      <c r="E136" s="94">
        <v>30</v>
      </c>
      <c r="F136" s="130"/>
      <c r="G136" s="121">
        <v>0.18</v>
      </c>
      <c r="H136" s="129">
        <f t="shared" ref="H136:H160" si="85">F136*(100%+G136)</f>
        <v>0</v>
      </c>
      <c r="I136" s="129">
        <f t="shared" ref="I136:I160" si="86">E136*H136</f>
        <v>0</v>
      </c>
      <c r="J136" s="94">
        <v>30</v>
      </c>
      <c r="K136" s="130"/>
      <c r="L136" s="121">
        <v>0.18</v>
      </c>
      <c r="M136" s="129">
        <f t="shared" ref="M136:M160" si="87">K136*(100%+L136)</f>
        <v>0</v>
      </c>
      <c r="N136" s="129">
        <f t="shared" ref="N136:N160" si="88">J136*M136</f>
        <v>0</v>
      </c>
      <c r="O136" s="94">
        <v>30</v>
      </c>
      <c r="P136" s="95"/>
      <c r="Q136" s="97">
        <v>0.18</v>
      </c>
      <c r="R136" s="88">
        <f t="shared" ref="R136:R160" si="89">P136*(100%+Q136)</f>
        <v>0</v>
      </c>
      <c r="S136" s="88">
        <f t="shared" ref="S136:S160" si="90">O136*R136</f>
        <v>0</v>
      </c>
    </row>
    <row r="137" spans="1:20" ht="30" customHeight="1">
      <c r="A137" s="213"/>
      <c r="B137" s="213"/>
      <c r="C137" s="42" t="s">
        <v>27</v>
      </c>
      <c r="D137" s="32" t="s">
        <v>26</v>
      </c>
      <c r="E137" s="94">
        <v>30</v>
      </c>
      <c r="F137" s="130"/>
      <c r="G137" s="121">
        <v>0.18</v>
      </c>
      <c r="H137" s="129">
        <f t="shared" si="85"/>
        <v>0</v>
      </c>
      <c r="I137" s="129">
        <f t="shared" si="86"/>
        <v>0</v>
      </c>
      <c r="J137" s="94">
        <v>30</v>
      </c>
      <c r="K137" s="130"/>
      <c r="L137" s="121">
        <v>0.18</v>
      </c>
      <c r="M137" s="129">
        <f t="shared" si="87"/>
        <v>0</v>
      </c>
      <c r="N137" s="129">
        <f t="shared" si="88"/>
        <v>0</v>
      </c>
      <c r="O137" s="94">
        <v>30</v>
      </c>
      <c r="P137" s="95"/>
      <c r="Q137" s="97">
        <v>0.18</v>
      </c>
      <c r="R137" s="88">
        <f t="shared" si="89"/>
        <v>0</v>
      </c>
      <c r="S137" s="88">
        <f t="shared" si="90"/>
        <v>0</v>
      </c>
    </row>
    <row r="138" spans="1:20" ht="30" customHeight="1">
      <c r="A138" s="213"/>
      <c r="B138" s="213"/>
      <c r="C138" s="42" t="s">
        <v>28</v>
      </c>
      <c r="D138" s="32" t="s">
        <v>26</v>
      </c>
      <c r="E138" s="94">
        <v>30</v>
      </c>
      <c r="F138" s="130"/>
      <c r="G138" s="121">
        <v>0.18</v>
      </c>
      <c r="H138" s="129">
        <f t="shared" si="85"/>
        <v>0</v>
      </c>
      <c r="I138" s="129">
        <f t="shared" si="86"/>
        <v>0</v>
      </c>
      <c r="J138" s="94">
        <v>30</v>
      </c>
      <c r="K138" s="130"/>
      <c r="L138" s="121">
        <v>0.18</v>
      </c>
      <c r="M138" s="129">
        <f t="shared" si="87"/>
        <v>0</v>
      </c>
      <c r="N138" s="129">
        <f t="shared" si="88"/>
        <v>0</v>
      </c>
      <c r="O138" s="94">
        <v>30</v>
      </c>
      <c r="P138" s="95"/>
      <c r="Q138" s="97">
        <v>0.18</v>
      </c>
      <c r="R138" s="88">
        <f t="shared" si="89"/>
        <v>0</v>
      </c>
      <c r="S138" s="88">
        <f t="shared" si="90"/>
        <v>0</v>
      </c>
    </row>
    <row r="139" spans="1:20" ht="30" customHeight="1">
      <c r="A139" s="213"/>
      <c r="B139" s="213"/>
      <c r="C139" s="42" t="s">
        <v>25</v>
      </c>
      <c r="D139" s="32" t="s">
        <v>42</v>
      </c>
      <c r="E139" s="94">
        <v>1</v>
      </c>
      <c r="F139" s="130"/>
      <c r="G139" s="121">
        <v>0.18</v>
      </c>
      <c r="H139" s="129">
        <f t="shared" si="85"/>
        <v>0</v>
      </c>
      <c r="I139" s="129">
        <f t="shared" si="86"/>
        <v>0</v>
      </c>
      <c r="J139" s="94">
        <v>1</v>
      </c>
      <c r="K139" s="130"/>
      <c r="L139" s="121">
        <v>0.18</v>
      </c>
      <c r="M139" s="129">
        <f t="shared" si="87"/>
        <v>0</v>
      </c>
      <c r="N139" s="129">
        <f t="shared" si="88"/>
        <v>0</v>
      </c>
      <c r="O139" s="94">
        <v>1</v>
      </c>
      <c r="P139" s="95"/>
      <c r="Q139" s="97">
        <v>0.18</v>
      </c>
      <c r="R139" s="88">
        <f t="shared" si="89"/>
        <v>0</v>
      </c>
      <c r="S139" s="88">
        <f t="shared" si="90"/>
        <v>0</v>
      </c>
    </row>
    <row r="140" spans="1:20" ht="30" customHeight="1">
      <c r="A140" s="213"/>
      <c r="B140" s="213"/>
      <c r="C140" s="42" t="s">
        <v>27</v>
      </c>
      <c r="D140" s="32" t="s">
        <v>42</v>
      </c>
      <c r="E140" s="94">
        <v>2</v>
      </c>
      <c r="F140" s="130"/>
      <c r="G140" s="121">
        <v>0.18</v>
      </c>
      <c r="H140" s="129">
        <f t="shared" si="85"/>
        <v>0</v>
      </c>
      <c r="I140" s="129">
        <f t="shared" si="86"/>
        <v>0</v>
      </c>
      <c r="J140" s="94">
        <v>2</v>
      </c>
      <c r="K140" s="130"/>
      <c r="L140" s="121">
        <v>0.18</v>
      </c>
      <c r="M140" s="129">
        <f t="shared" si="87"/>
        <v>0</v>
      </c>
      <c r="N140" s="129">
        <f t="shared" si="88"/>
        <v>0</v>
      </c>
      <c r="O140" s="94">
        <v>2</v>
      </c>
      <c r="P140" s="95"/>
      <c r="Q140" s="97">
        <v>0.18</v>
      </c>
      <c r="R140" s="88">
        <f t="shared" si="89"/>
        <v>0</v>
      </c>
      <c r="S140" s="88">
        <f t="shared" si="90"/>
        <v>0</v>
      </c>
    </row>
    <row r="141" spans="1:20" ht="30" customHeight="1">
      <c r="A141" s="213"/>
      <c r="B141" s="213"/>
      <c r="C141" s="42" t="s">
        <v>28</v>
      </c>
      <c r="D141" s="32" t="s">
        <v>42</v>
      </c>
      <c r="E141" s="94">
        <v>2</v>
      </c>
      <c r="F141" s="130"/>
      <c r="G141" s="121">
        <v>0.18</v>
      </c>
      <c r="H141" s="129">
        <f t="shared" si="85"/>
        <v>0</v>
      </c>
      <c r="I141" s="129">
        <f t="shared" si="86"/>
        <v>0</v>
      </c>
      <c r="J141" s="94">
        <v>2</v>
      </c>
      <c r="K141" s="130"/>
      <c r="L141" s="121">
        <v>0.18</v>
      </c>
      <c r="M141" s="129">
        <f t="shared" si="87"/>
        <v>0</v>
      </c>
      <c r="N141" s="129">
        <f t="shared" si="88"/>
        <v>0</v>
      </c>
      <c r="O141" s="94">
        <v>2</v>
      </c>
      <c r="P141" s="95"/>
      <c r="Q141" s="97">
        <v>0.18</v>
      </c>
      <c r="R141" s="88">
        <f t="shared" si="89"/>
        <v>0</v>
      </c>
      <c r="S141" s="88">
        <f t="shared" si="90"/>
        <v>0</v>
      </c>
    </row>
    <row r="142" spans="1:20" ht="30" customHeight="1">
      <c r="A142" s="213"/>
      <c r="B142" s="213"/>
      <c r="C142" s="43" t="s">
        <v>101</v>
      </c>
      <c r="D142" s="32" t="s">
        <v>8</v>
      </c>
      <c r="E142" s="94">
        <v>10</v>
      </c>
      <c r="F142" s="130"/>
      <c r="G142" s="121">
        <v>0.18</v>
      </c>
      <c r="H142" s="129">
        <f t="shared" si="85"/>
        <v>0</v>
      </c>
      <c r="I142" s="129">
        <f t="shared" si="86"/>
        <v>0</v>
      </c>
      <c r="J142" s="94">
        <v>10</v>
      </c>
      <c r="K142" s="130"/>
      <c r="L142" s="121">
        <v>0.18</v>
      </c>
      <c r="M142" s="129">
        <f t="shared" si="87"/>
        <v>0</v>
      </c>
      <c r="N142" s="129">
        <f t="shared" si="88"/>
        <v>0</v>
      </c>
      <c r="O142" s="94">
        <v>10</v>
      </c>
      <c r="P142" s="95"/>
      <c r="Q142" s="97">
        <v>0.18</v>
      </c>
      <c r="R142" s="88">
        <f t="shared" si="89"/>
        <v>0</v>
      </c>
      <c r="S142" s="88">
        <f t="shared" si="90"/>
        <v>0</v>
      </c>
    </row>
    <row r="143" spans="1:20" ht="30" customHeight="1">
      <c r="A143" s="213"/>
      <c r="B143" s="213"/>
      <c r="C143" s="43" t="s">
        <v>102</v>
      </c>
      <c r="D143" s="32" t="s">
        <v>8</v>
      </c>
      <c r="E143" s="94">
        <v>5</v>
      </c>
      <c r="F143" s="130"/>
      <c r="G143" s="121">
        <v>0.18</v>
      </c>
      <c r="H143" s="129">
        <f t="shared" si="85"/>
        <v>0</v>
      </c>
      <c r="I143" s="129">
        <f t="shared" si="86"/>
        <v>0</v>
      </c>
      <c r="J143" s="94">
        <v>5</v>
      </c>
      <c r="K143" s="130"/>
      <c r="L143" s="121">
        <v>0.18</v>
      </c>
      <c r="M143" s="129">
        <f t="shared" si="87"/>
        <v>0</v>
      </c>
      <c r="N143" s="129">
        <f t="shared" si="88"/>
        <v>0</v>
      </c>
      <c r="O143" s="94">
        <v>5</v>
      </c>
      <c r="P143" s="95"/>
      <c r="Q143" s="97">
        <v>0.18</v>
      </c>
      <c r="R143" s="88">
        <f t="shared" si="89"/>
        <v>0</v>
      </c>
      <c r="S143" s="88">
        <f t="shared" si="90"/>
        <v>0</v>
      </c>
    </row>
    <row r="144" spans="1:20" ht="30" customHeight="1">
      <c r="A144" s="213"/>
      <c r="B144" s="213"/>
      <c r="C144" s="43" t="s">
        <v>97</v>
      </c>
      <c r="D144" s="32" t="s">
        <v>8</v>
      </c>
      <c r="E144" s="94">
        <v>10</v>
      </c>
      <c r="F144" s="130"/>
      <c r="G144" s="121">
        <v>0.18</v>
      </c>
      <c r="H144" s="129">
        <f t="shared" si="85"/>
        <v>0</v>
      </c>
      <c r="I144" s="129">
        <f t="shared" si="86"/>
        <v>0</v>
      </c>
      <c r="J144" s="94">
        <v>10</v>
      </c>
      <c r="K144" s="130"/>
      <c r="L144" s="121">
        <v>0.18</v>
      </c>
      <c r="M144" s="129">
        <f t="shared" si="87"/>
        <v>0</v>
      </c>
      <c r="N144" s="129">
        <f t="shared" si="88"/>
        <v>0</v>
      </c>
      <c r="O144" s="94">
        <v>10</v>
      </c>
      <c r="P144" s="95"/>
      <c r="Q144" s="97">
        <v>0.18</v>
      </c>
      <c r="R144" s="88">
        <f t="shared" si="89"/>
        <v>0</v>
      </c>
      <c r="S144" s="88">
        <f t="shared" si="90"/>
        <v>0</v>
      </c>
    </row>
    <row r="145" spans="1:19" ht="30" customHeight="1">
      <c r="A145" s="213"/>
      <c r="B145" s="213"/>
      <c r="C145" s="43" t="s">
        <v>98</v>
      </c>
      <c r="D145" s="32" t="s">
        <v>8</v>
      </c>
      <c r="E145" s="94">
        <v>5</v>
      </c>
      <c r="F145" s="130"/>
      <c r="G145" s="121">
        <v>0.18</v>
      </c>
      <c r="H145" s="129">
        <f t="shared" si="85"/>
        <v>0</v>
      </c>
      <c r="I145" s="129">
        <f t="shared" si="86"/>
        <v>0</v>
      </c>
      <c r="J145" s="94">
        <v>5</v>
      </c>
      <c r="K145" s="130"/>
      <c r="L145" s="121">
        <v>0.18</v>
      </c>
      <c r="M145" s="129">
        <f t="shared" si="87"/>
        <v>0</v>
      </c>
      <c r="N145" s="129">
        <f t="shared" si="88"/>
        <v>0</v>
      </c>
      <c r="O145" s="94">
        <v>5</v>
      </c>
      <c r="P145" s="95"/>
      <c r="Q145" s="97">
        <v>0.18</v>
      </c>
      <c r="R145" s="88">
        <f t="shared" si="89"/>
        <v>0</v>
      </c>
      <c r="S145" s="88">
        <f t="shared" si="90"/>
        <v>0</v>
      </c>
    </row>
    <row r="146" spans="1:19" ht="30" customHeight="1">
      <c r="A146" s="213"/>
      <c r="B146" s="213"/>
      <c r="C146" s="43" t="s">
        <v>99</v>
      </c>
      <c r="D146" s="32" t="s">
        <v>8</v>
      </c>
      <c r="E146" s="94">
        <v>10</v>
      </c>
      <c r="F146" s="130"/>
      <c r="G146" s="121">
        <v>0.18</v>
      </c>
      <c r="H146" s="129">
        <f t="shared" si="85"/>
        <v>0</v>
      </c>
      <c r="I146" s="129">
        <f t="shared" si="86"/>
        <v>0</v>
      </c>
      <c r="J146" s="94">
        <v>10</v>
      </c>
      <c r="K146" s="130"/>
      <c r="L146" s="121">
        <v>0.18</v>
      </c>
      <c r="M146" s="129">
        <f t="shared" si="87"/>
        <v>0</v>
      </c>
      <c r="N146" s="129">
        <f t="shared" si="88"/>
        <v>0</v>
      </c>
      <c r="O146" s="94">
        <v>10</v>
      </c>
      <c r="P146" s="95"/>
      <c r="Q146" s="97">
        <v>0.18</v>
      </c>
      <c r="R146" s="88">
        <f t="shared" si="89"/>
        <v>0</v>
      </c>
      <c r="S146" s="88">
        <f t="shared" si="90"/>
        <v>0</v>
      </c>
    </row>
    <row r="147" spans="1:19" ht="30" customHeight="1">
      <c r="A147" s="213"/>
      <c r="B147" s="213"/>
      <c r="C147" s="43" t="s">
        <v>100</v>
      </c>
      <c r="D147" s="32" t="s">
        <v>8</v>
      </c>
      <c r="E147" s="94">
        <v>5</v>
      </c>
      <c r="F147" s="130"/>
      <c r="G147" s="121">
        <v>0.18</v>
      </c>
      <c r="H147" s="129">
        <f t="shared" si="85"/>
        <v>0</v>
      </c>
      <c r="I147" s="129">
        <f t="shared" si="86"/>
        <v>0</v>
      </c>
      <c r="J147" s="94">
        <v>5</v>
      </c>
      <c r="K147" s="130"/>
      <c r="L147" s="121">
        <v>0.18</v>
      </c>
      <c r="M147" s="129">
        <f t="shared" si="87"/>
        <v>0</v>
      </c>
      <c r="N147" s="129">
        <f t="shared" si="88"/>
        <v>0</v>
      </c>
      <c r="O147" s="94">
        <v>5</v>
      </c>
      <c r="P147" s="95"/>
      <c r="Q147" s="97">
        <v>0.18</v>
      </c>
      <c r="R147" s="88">
        <f t="shared" si="89"/>
        <v>0</v>
      </c>
      <c r="S147" s="88">
        <f t="shared" si="90"/>
        <v>0</v>
      </c>
    </row>
    <row r="148" spans="1:19" ht="30" customHeight="1">
      <c r="A148" s="213"/>
      <c r="B148" s="213"/>
      <c r="C148" s="43" t="s">
        <v>103</v>
      </c>
      <c r="D148" s="32" t="s">
        <v>8</v>
      </c>
      <c r="E148" s="94">
        <v>10</v>
      </c>
      <c r="F148" s="130"/>
      <c r="G148" s="121">
        <v>0.18</v>
      </c>
      <c r="H148" s="129">
        <f t="shared" si="85"/>
        <v>0</v>
      </c>
      <c r="I148" s="129">
        <f t="shared" si="86"/>
        <v>0</v>
      </c>
      <c r="J148" s="94">
        <v>10</v>
      </c>
      <c r="K148" s="130"/>
      <c r="L148" s="121">
        <v>0.18</v>
      </c>
      <c r="M148" s="129">
        <f t="shared" si="87"/>
        <v>0</v>
      </c>
      <c r="N148" s="129">
        <f t="shared" si="88"/>
        <v>0</v>
      </c>
      <c r="O148" s="94">
        <v>10</v>
      </c>
      <c r="P148" s="95"/>
      <c r="Q148" s="97">
        <v>0.18</v>
      </c>
      <c r="R148" s="88">
        <f t="shared" si="89"/>
        <v>0</v>
      </c>
      <c r="S148" s="88">
        <f t="shared" si="90"/>
        <v>0</v>
      </c>
    </row>
    <row r="149" spans="1:19" ht="30" customHeight="1">
      <c r="A149" s="213"/>
      <c r="B149" s="213"/>
      <c r="C149" s="43" t="s">
        <v>104</v>
      </c>
      <c r="D149" s="32" t="s">
        <v>8</v>
      </c>
      <c r="E149" s="94">
        <v>5</v>
      </c>
      <c r="F149" s="130"/>
      <c r="G149" s="121">
        <v>0.18</v>
      </c>
      <c r="H149" s="129">
        <f t="shared" si="85"/>
        <v>0</v>
      </c>
      <c r="I149" s="129">
        <f t="shared" si="86"/>
        <v>0</v>
      </c>
      <c r="J149" s="94">
        <v>5</v>
      </c>
      <c r="K149" s="130"/>
      <c r="L149" s="121">
        <v>0.18</v>
      </c>
      <c r="M149" s="129">
        <f t="shared" si="87"/>
        <v>0</v>
      </c>
      <c r="N149" s="129">
        <f t="shared" si="88"/>
        <v>0</v>
      </c>
      <c r="O149" s="94">
        <v>5</v>
      </c>
      <c r="P149" s="95"/>
      <c r="Q149" s="97">
        <v>0.18</v>
      </c>
      <c r="R149" s="88">
        <f t="shared" si="89"/>
        <v>0</v>
      </c>
      <c r="S149" s="88">
        <f t="shared" si="90"/>
        <v>0</v>
      </c>
    </row>
    <row r="150" spans="1:19" ht="30" customHeight="1">
      <c r="A150" s="213"/>
      <c r="B150" s="213"/>
      <c r="C150" s="43" t="s">
        <v>29</v>
      </c>
      <c r="D150" s="32" t="s">
        <v>8</v>
      </c>
      <c r="E150" s="94">
        <v>1</v>
      </c>
      <c r="F150" s="130"/>
      <c r="G150" s="121">
        <v>0.18</v>
      </c>
      <c r="H150" s="129">
        <f t="shared" si="85"/>
        <v>0</v>
      </c>
      <c r="I150" s="129">
        <f t="shared" si="86"/>
        <v>0</v>
      </c>
      <c r="J150" s="94">
        <v>1</v>
      </c>
      <c r="K150" s="130"/>
      <c r="L150" s="121">
        <v>0.18</v>
      </c>
      <c r="M150" s="129">
        <f t="shared" si="87"/>
        <v>0</v>
      </c>
      <c r="N150" s="129">
        <f t="shared" si="88"/>
        <v>0</v>
      </c>
      <c r="O150" s="94">
        <v>1</v>
      </c>
      <c r="P150" s="95"/>
      <c r="Q150" s="97">
        <v>0.18</v>
      </c>
      <c r="R150" s="88">
        <f t="shared" si="89"/>
        <v>0</v>
      </c>
      <c r="S150" s="88">
        <f t="shared" si="90"/>
        <v>0</v>
      </c>
    </row>
    <row r="151" spans="1:19" ht="30" customHeight="1">
      <c r="A151" s="213"/>
      <c r="B151" s="213"/>
      <c r="C151" s="43" t="s">
        <v>30</v>
      </c>
      <c r="D151" s="32" t="s">
        <v>8</v>
      </c>
      <c r="E151" s="94">
        <v>1</v>
      </c>
      <c r="F151" s="130"/>
      <c r="G151" s="121">
        <v>0.18</v>
      </c>
      <c r="H151" s="129">
        <f t="shared" si="85"/>
        <v>0</v>
      </c>
      <c r="I151" s="129">
        <f t="shared" si="86"/>
        <v>0</v>
      </c>
      <c r="J151" s="94">
        <v>1</v>
      </c>
      <c r="K151" s="130"/>
      <c r="L151" s="121">
        <v>0.18</v>
      </c>
      <c r="M151" s="129">
        <f t="shared" si="87"/>
        <v>0</v>
      </c>
      <c r="N151" s="129">
        <f t="shared" si="88"/>
        <v>0</v>
      </c>
      <c r="O151" s="94">
        <v>1</v>
      </c>
      <c r="P151" s="95"/>
      <c r="Q151" s="97">
        <v>0.18</v>
      </c>
      <c r="R151" s="88">
        <f t="shared" si="89"/>
        <v>0</v>
      </c>
      <c r="S151" s="88">
        <f t="shared" si="90"/>
        <v>0</v>
      </c>
    </row>
    <row r="152" spans="1:19" ht="30" customHeight="1">
      <c r="A152" s="213"/>
      <c r="B152" s="213"/>
      <c r="C152" s="43" t="s">
        <v>31</v>
      </c>
      <c r="D152" s="32" t="s">
        <v>8</v>
      </c>
      <c r="E152" s="94">
        <v>1</v>
      </c>
      <c r="F152" s="130"/>
      <c r="G152" s="121">
        <v>0.18</v>
      </c>
      <c r="H152" s="129">
        <f t="shared" si="85"/>
        <v>0</v>
      </c>
      <c r="I152" s="129">
        <f t="shared" si="86"/>
        <v>0</v>
      </c>
      <c r="J152" s="94">
        <v>1</v>
      </c>
      <c r="K152" s="130"/>
      <c r="L152" s="121">
        <v>0.18</v>
      </c>
      <c r="M152" s="129">
        <f t="shared" si="87"/>
        <v>0</v>
      </c>
      <c r="N152" s="129">
        <f t="shared" si="88"/>
        <v>0</v>
      </c>
      <c r="O152" s="94">
        <v>1</v>
      </c>
      <c r="P152" s="95"/>
      <c r="Q152" s="97">
        <v>0.18</v>
      </c>
      <c r="R152" s="88">
        <f t="shared" si="89"/>
        <v>0</v>
      </c>
      <c r="S152" s="88">
        <f t="shared" si="90"/>
        <v>0</v>
      </c>
    </row>
    <row r="153" spans="1:19" ht="30" customHeight="1">
      <c r="A153" s="213"/>
      <c r="B153" s="213"/>
      <c r="C153" s="43" t="s">
        <v>40</v>
      </c>
      <c r="D153" s="32" t="s">
        <v>8</v>
      </c>
      <c r="E153" s="94">
        <v>1</v>
      </c>
      <c r="F153" s="130"/>
      <c r="G153" s="121">
        <v>0.18</v>
      </c>
      <c r="H153" s="129">
        <f t="shared" si="85"/>
        <v>0</v>
      </c>
      <c r="I153" s="129">
        <f t="shared" si="86"/>
        <v>0</v>
      </c>
      <c r="J153" s="94">
        <v>1</v>
      </c>
      <c r="K153" s="130"/>
      <c r="L153" s="121">
        <v>0.18</v>
      </c>
      <c r="M153" s="129">
        <f t="shared" si="87"/>
        <v>0</v>
      </c>
      <c r="N153" s="129">
        <f t="shared" si="88"/>
        <v>0</v>
      </c>
      <c r="O153" s="94">
        <v>1</v>
      </c>
      <c r="P153" s="95"/>
      <c r="Q153" s="97">
        <v>0.18</v>
      </c>
      <c r="R153" s="88">
        <f t="shared" si="89"/>
        <v>0</v>
      </c>
      <c r="S153" s="88">
        <f t="shared" si="90"/>
        <v>0</v>
      </c>
    </row>
    <row r="154" spans="1:19" ht="30" customHeight="1">
      <c r="A154" s="213"/>
      <c r="B154" s="213"/>
      <c r="C154" s="43" t="s">
        <v>41</v>
      </c>
      <c r="D154" s="32" t="s">
        <v>8</v>
      </c>
      <c r="E154" s="94">
        <v>1</v>
      </c>
      <c r="F154" s="130"/>
      <c r="G154" s="121">
        <v>0.18</v>
      </c>
      <c r="H154" s="129">
        <f t="shared" si="85"/>
        <v>0</v>
      </c>
      <c r="I154" s="129">
        <f t="shared" si="86"/>
        <v>0</v>
      </c>
      <c r="J154" s="94">
        <v>1</v>
      </c>
      <c r="K154" s="130"/>
      <c r="L154" s="121">
        <v>0.18</v>
      </c>
      <c r="M154" s="129">
        <f t="shared" si="87"/>
        <v>0</v>
      </c>
      <c r="N154" s="129">
        <f t="shared" si="88"/>
        <v>0</v>
      </c>
      <c r="O154" s="94">
        <v>1</v>
      </c>
      <c r="P154" s="95"/>
      <c r="Q154" s="97">
        <v>0.18</v>
      </c>
      <c r="R154" s="88">
        <f t="shared" si="89"/>
        <v>0</v>
      </c>
      <c r="S154" s="88">
        <f t="shared" si="90"/>
        <v>0</v>
      </c>
    </row>
    <row r="155" spans="1:19" ht="48.75" customHeight="1">
      <c r="A155" s="213"/>
      <c r="B155" s="213"/>
      <c r="C155" s="43" t="s">
        <v>105</v>
      </c>
      <c r="D155" s="32" t="s">
        <v>4</v>
      </c>
      <c r="E155" s="94">
        <v>1</v>
      </c>
      <c r="F155" s="130"/>
      <c r="G155" s="121">
        <v>0.18</v>
      </c>
      <c r="H155" s="129">
        <f t="shared" si="85"/>
        <v>0</v>
      </c>
      <c r="I155" s="129">
        <f t="shared" si="86"/>
        <v>0</v>
      </c>
      <c r="J155" s="94">
        <v>1</v>
      </c>
      <c r="K155" s="130"/>
      <c r="L155" s="121">
        <v>0.18</v>
      </c>
      <c r="M155" s="129">
        <f t="shared" si="87"/>
        <v>0</v>
      </c>
      <c r="N155" s="129">
        <f t="shared" si="88"/>
        <v>0</v>
      </c>
      <c r="O155" s="94">
        <v>1</v>
      </c>
      <c r="P155" s="95"/>
      <c r="Q155" s="97">
        <v>0.18</v>
      </c>
      <c r="R155" s="88">
        <f t="shared" si="89"/>
        <v>0</v>
      </c>
      <c r="S155" s="88">
        <f t="shared" si="90"/>
        <v>0</v>
      </c>
    </row>
    <row r="156" spans="1:19" ht="46.5" customHeight="1">
      <c r="A156" s="213"/>
      <c r="B156" s="213"/>
      <c r="C156" s="43" t="s">
        <v>106</v>
      </c>
      <c r="D156" s="32" t="s">
        <v>4</v>
      </c>
      <c r="E156" s="94">
        <v>1</v>
      </c>
      <c r="F156" s="130"/>
      <c r="G156" s="121">
        <v>0.18</v>
      </c>
      <c r="H156" s="129">
        <f t="shared" si="85"/>
        <v>0</v>
      </c>
      <c r="I156" s="129">
        <f t="shared" si="86"/>
        <v>0</v>
      </c>
      <c r="J156" s="94">
        <v>1</v>
      </c>
      <c r="K156" s="130"/>
      <c r="L156" s="121">
        <v>0.18</v>
      </c>
      <c r="M156" s="129">
        <f t="shared" si="87"/>
        <v>0</v>
      </c>
      <c r="N156" s="129">
        <f t="shared" si="88"/>
        <v>0</v>
      </c>
      <c r="O156" s="94">
        <v>1</v>
      </c>
      <c r="P156" s="95"/>
      <c r="Q156" s="97">
        <v>0.18</v>
      </c>
      <c r="R156" s="88">
        <f t="shared" si="89"/>
        <v>0</v>
      </c>
      <c r="S156" s="88">
        <f t="shared" si="90"/>
        <v>0</v>
      </c>
    </row>
    <row r="157" spans="1:19" ht="44.25" customHeight="1">
      <c r="A157" s="213"/>
      <c r="B157" s="213"/>
      <c r="C157" s="43" t="s">
        <v>107</v>
      </c>
      <c r="D157" s="32" t="s">
        <v>4</v>
      </c>
      <c r="E157" s="94">
        <v>1</v>
      </c>
      <c r="F157" s="130"/>
      <c r="G157" s="121">
        <v>0.18</v>
      </c>
      <c r="H157" s="129">
        <f t="shared" si="85"/>
        <v>0</v>
      </c>
      <c r="I157" s="129">
        <f t="shared" si="86"/>
        <v>0</v>
      </c>
      <c r="J157" s="94">
        <v>1</v>
      </c>
      <c r="K157" s="130"/>
      <c r="L157" s="121">
        <v>0.18</v>
      </c>
      <c r="M157" s="129">
        <f t="shared" si="87"/>
        <v>0</v>
      </c>
      <c r="N157" s="129">
        <f t="shared" si="88"/>
        <v>0</v>
      </c>
      <c r="O157" s="94">
        <v>1</v>
      </c>
      <c r="P157" s="95"/>
      <c r="Q157" s="97">
        <v>0.18</v>
      </c>
      <c r="R157" s="88">
        <f t="shared" si="89"/>
        <v>0</v>
      </c>
      <c r="S157" s="88">
        <f t="shared" si="90"/>
        <v>0</v>
      </c>
    </row>
    <row r="158" spans="1:19" ht="30" customHeight="1">
      <c r="A158" s="213"/>
      <c r="B158" s="213"/>
      <c r="C158" s="43" t="s">
        <v>108</v>
      </c>
      <c r="D158" s="32" t="s">
        <v>4</v>
      </c>
      <c r="E158" s="94">
        <v>5</v>
      </c>
      <c r="F158" s="130"/>
      <c r="G158" s="121">
        <v>0.18</v>
      </c>
      <c r="H158" s="129">
        <f t="shared" si="85"/>
        <v>0</v>
      </c>
      <c r="I158" s="129">
        <f t="shared" si="86"/>
        <v>0</v>
      </c>
      <c r="J158" s="94">
        <v>5</v>
      </c>
      <c r="K158" s="130"/>
      <c r="L158" s="121">
        <v>0.18</v>
      </c>
      <c r="M158" s="129">
        <f t="shared" si="87"/>
        <v>0</v>
      </c>
      <c r="N158" s="129">
        <f t="shared" si="88"/>
        <v>0</v>
      </c>
      <c r="O158" s="94">
        <v>5</v>
      </c>
      <c r="P158" s="95"/>
      <c r="Q158" s="97">
        <v>0.18</v>
      </c>
      <c r="R158" s="88">
        <f t="shared" si="89"/>
        <v>0</v>
      </c>
      <c r="S158" s="88">
        <f t="shared" si="90"/>
        <v>0</v>
      </c>
    </row>
    <row r="159" spans="1:19" ht="30" customHeight="1">
      <c r="A159" s="213"/>
      <c r="B159" s="213"/>
      <c r="C159" s="43" t="s">
        <v>109</v>
      </c>
      <c r="D159" s="32" t="s">
        <v>94</v>
      </c>
      <c r="E159" s="94">
        <v>200</v>
      </c>
      <c r="F159" s="130"/>
      <c r="G159" s="121">
        <v>0.18</v>
      </c>
      <c r="H159" s="129">
        <f t="shared" si="85"/>
        <v>0</v>
      </c>
      <c r="I159" s="129">
        <f t="shared" si="86"/>
        <v>0</v>
      </c>
      <c r="J159" s="94">
        <v>200</v>
      </c>
      <c r="K159" s="130"/>
      <c r="L159" s="121">
        <v>0.18</v>
      </c>
      <c r="M159" s="129">
        <f t="shared" si="87"/>
        <v>0</v>
      </c>
      <c r="N159" s="129">
        <f t="shared" si="88"/>
        <v>0</v>
      </c>
      <c r="O159" s="94">
        <v>200</v>
      </c>
      <c r="P159" s="95"/>
      <c r="Q159" s="97">
        <v>0.18</v>
      </c>
      <c r="R159" s="88">
        <f t="shared" si="89"/>
        <v>0</v>
      </c>
      <c r="S159" s="88">
        <f t="shared" si="90"/>
        <v>0</v>
      </c>
    </row>
    <row r="160" spans="1:19" ht="30" customHeight="1">
      <c r="A160" s="213"/>
      <c r="B160" s="213"/>
      <c r="C160" s="43" t="s">
        <v>110</v>
      </c>
      <c r="D160" s="32" t="s">
        <v>94</v>
      </c>
      <c r="E160" s="94">
        <v>100</v>
      </c>
      <c r="F160" s="130"/>
      <c r="G160" s="121">
        <v>0.18</v>
      </c>
      <c r="H160" s="129">
        <f t="shared" si="85"/>
        <v>0</v>
      </c>
      <c r="I160" s="129">
        <f t="shared" si="86"/>
        <v>0</v>
      </c>
      <c r="J160" s="94">
        <v>100</v>
      </c>
      <c r="K160" s="130"/>
      <c r="L160" s="121">
        <v>0.18</v>
      </c>
      <c r="M160" s="129">
        <f t="shared" si="87"/>
        <v>0</v>
      </c>
      <c r="N160" s="129">
        <f t="shared" si="88"/>
        <v>0</v>
      </c>
      <c r="O160" s="94">
        <v>100</v>
      </c>
      <c r="P160" s="95"/>
      <c r="Q160" s="97">
        <v>0.18</v>
      </c>
      <c r="R160" s="88">
        <f t="shared" si="89"/>
        <v>0</v>
      </c>
      <c r="S160" s="88">
        <f t="shared" si="90"/>
        <v>0</v>
      </c>
    </row>
    <row r="161" spans="1:19" ht="30" customHeight="1">
      <c r="A161" s="213"/>
      <c r="B161" s="213"/>
      <c r="C161" s="30" t="s">
        <v>32</v>
      </c>
      <c r="D161" s="25"/>
      <c r="E161" s="94"/>
      <c r="F161" s="130"/>
      <c r="G161" s="132"/>
      <c r="H161" s="133"/>
      <c r="I161" s="133"/>
      <c r="J161" s="94"/>
      <c r="K161" s="130"/>
      <c r="L161" s="132"/>
      <c r="M161" s="133"/>
      <c r="N161" s="133"/>
      <c r="O161" s="94"/>
      <c r="P161" s="95"/>
      <c r="Q161" s="99"/>
      <c r="R161" s="90"/>
      <c r="S161" s="90"/>
    </row>
    <row r="162" spans="1:19" ht="30" customHeight="1">
      <c r="A162" s="213"/>
      <c r="B162" s="213"/>
      <c r="C162" s="44" t="s">
        <v>125</v>
      </c>
      <c r="D162" s="25" t="s">
        <v>11</v>
      </c>
      <c r="E162" s="94">
        <v>10</v>
      </c>
      <c r="F162" s="130"/>
      <c r="G162" s="121">
        <v>0.18</v>
      </c>
      <c r="H162" s="129">
        <f t="shared" ref="H162:H165" si="91">F162*(100%+G162)</f>
        <v>0</v>
      </c>
      <c r="I162" s="129">
        <f t="shared" ref="I162:I165" si="92">E162*H162</f>
        <v>0</v>
      </c>
      <c r="J162" s="94">
        <v>10</v>
      </c>
      <c r="K162" s="130"/>
      <c r="L162" s="121">
        <v>0.18</v>
      </c>
      <c r="M162" s="129">
        <f t="shared" ref="M162:M165" si="93">K162*(100%+L162)</f>
        <v>0</v>
      </c>
      <c r="N162" s="129">
        <f t="shared" ref="N162:N165" si="94">J162*M162</f>
        <v>0</v>
      </c>
      <c r="O162" s="94">
        <v>10</v>
      </c>
      <c r="P162" s="95"/>
      <c r="Q162" s="97">
        <v>0.18</v>
      </c>
      <c r="R162" s="88">
        <f t="shared" ref="R162:R165" si="95">P162*(100%+Q162)</f>
        <v>0</v>
      </c>
      <c r="S162" s="88">
        <f t="shared" ref="S162:S165" si="96">O162*R162</f>
        <v>0</v>
      </c>
    </row>
    <row r="163" spans="1:19" ht="30" customHeight="1">
      <c r="A163" s="213"/>
      <c r="B163" s="213"/>
      <c r="C163" s="45" t="s">
        <v>126</v>
      </c>
      <c r="D163" s="25" t="s">
        <v>13</v>
      </c>
      <c r="E163" s="94">
        <v>5</v>
      </c>
      <c r="F163" s="130"/>
      <c r="G163" s="121">
        <v>0.18</v>
      </c>
      <c r="H163" s="129">
        <f t="shared" si="91"/>
        <v>0</v>
      </c>
      <c r="I163" s="129">
        <f t="shared" si="92"/>
        <v>0</v>
      </c>
      <c r="J163" s="94">
        <v>5</v>
      </c>
      <c r="K163" s="130"/>
      <c r="L163" s="121">
        <v>0.18</v>
      </c>
      <c r="M163" s="129">
        <f t="shared" si="93"/>
        <v>0</v>
      </c>
      <c r="N163" s="129">
        <f t="shared" si="94"/>
        <v>0</v>
      </c>
      <c r="O163" s="94">
        <v>5</v>
      </c>
      <c r="P163" s="95"/>
      <c r="Q163" s="97">
        <v>0.18</v>
      </c>
      <c r="R163" s="88">
        <f t="shared" si="95"/>
        <v>0</v>
      </c>
      <c r="S163" s="88">
        <f t="shared" si="96"/>
        <v>0</v>
      </c>
    </row>
    <row r="164" spans="1:19" ht="79.5" customHeight="1">
      <c r="A164" s="213"/>
      <c r="B164" s="213"/>
      <c r="C164" s="44" t="s">
        <v>111</v>
      </c>
      <c r="D164" s="25" t="s">
        <v>113</v>
      </c>
      <c r="E164" s="94">
        <v>5</v>
      </c>
      <c r="F164" s="130"/>
      <c r="G164" s="121">
        <v>0.18</v>
      </c>
      <c r="H164" s="129">
        <f t="shared" si="91"/>
        <v>0</v>
      </c>
      <c r="I164" s="129">
        <f t="shared" si="92"/>
        <v>0</v>
      </c>
      <c r="J164" s="94">
        <v>5</v>
      </c>
      <c r="K164" s="130"/>
      <c r="L164" s="121">
        <v>0.18</v>
      </c>
      <c r="M164" s="129">
        <f t="shared" si="93"/>
        <v>0</v>
      </c>
      <c r="N164" s="129">
        <f t="shared" si="94"/>
        <v>0</v>
      </c>
      <c r="O164" s="94">
        <v>5</v>
      </c>
      <c r="P164" s="95"/>
      <c r="Q164" s="97">
        <v>0.18</v>
      </c>
      <c r="R164" s="88">
        <f t="shared" si="95"/>
        <v>0</v>
      </c>
      <c r="S164" s="88">
        <f t="shared" si="96"/>
        <v>0</v>
      </c>
    </row>
    <row r="165" spans="1:19" ht="96.75" customHeight="1">
      <c r="A165" s="213"/>
      <c r="B165" s="213"/>
      <c r="C165" s="44" t="s">
        <v>112</v>
      </c>
      <c r="D165" s="25" t="s">
        <v>113</v>
      </c>
      <c r="E165" s="94">
        <v>5</v>
      </c>
      <c r="F165" s="130"/>
      <c r="G165" s="121">
        <v>0.18</v>
      </c>
      <c r="H165" s="129">
        <f t="shared" si="91"/>
        <v>0</v>
      </c>
      <c r="I165" s="129">
        <f t="shared" si="92"/>
        <v>0</v>
      </c>
      <c r="J165" s="94">
        <v>5</v>
      </c>
      <c r="K165" s="130"/>
      <c r="L165" s="121">
        <v>0.18</v>
      </c>
      <c r="M165" s="129">
        <f t="shared" si="93"/>
        <v>0</v>
      </c>
      <c r="N165" s="129">
        <f t="shared" si="94"/>
        <v>0</v>
      </c>
      <c r="O165" s="94">
        <v>5</v>
      </c>
      <c r="P165" s="95"/>
      <c r="Q165" s="97">
        <v>0.18</v>
      </c>
      <c r="R165" s="88">
        <f t="shared" si="95"/>
        <v>0</v>
      </c>
      <c r="S165" s="88">
        <f t="shared" si="96"/>
        <v>0</v>
      </c>
    </row>
    <row r="166" spans="1:19" ht="30" customHeight="1">
      <c r="A166" s="214"/>
      <c r="B166" s="214"/>
      <c r="C166" s="33" t="s">
        <v>66</v>
      </c>
      <c r="D166" s="60"/>
      <c r="E166" s="225">
        <f>SUM(I98:I165)</f>
        <v>0</v>
      </c>
      <c r="F166" s="226"/>
      <c r="G166" s="226"/>
      <c r="H166" s="226"/>
      <c r="I166" s="226"/>
      <c r="J166" s="225">
        <f>SUM(N98:N165)</f>
        <v>0</v>
      </c>
      <c r="K166" s="226"/>
      <c r="L166" s="226"/>
      <c r="M166" s="226"/>
      <c r="N166" s="226"/>
      <c r="O166" s="225">
        <f>SUM(S98:S165)</f>
        <v>0</v>
      </c>
      <c r="P166" s="226"/>
      <c r="Q166" s="226"/>
      <c r="R166" s="226"/>
      <c r="S166" s="226"/>
    </row>
    <row r="167" spans="1:19" ht="35.1" customHeight="1">
      <c r="A167" s="29" t="s">
        <v>1</v>
      </c>
      <c r="B167" s="29"/>
      <c r="C167" s="28" t="s">
        <v>54</v>
      </c>
      <c r="D167" s="26"/>
      <c r="E167" s="51" t="s">
        <v>33</v>
      </c>
      <c r="F167" s="52" t="s">
        <v>44</v>
      </c>
      <c r="G167" s="78" t="s">
        <v>45</v>
      </c>
      <c r="H167" s="78" t="s">
        <v>46</v>
      </c>
      <c r="I167" s="78" t="s">
        <v>47</v>
      </c>
      <c r="J167" s="51" t="s">
        <v>33</v>
      </c>
      <c r="K167" s="52" t="s">
        <v>44</v>
      </c>
      <c r="L167" s="78" t="s">
        <v>45</v>
      </c>
      <c r="M167" s="78" t="s">
        <v>46</v>
      </c>
      <c r="N167" s="78" t="s">
        <v>47</v>
      </c>
      <c r="O167" s="51" t="s">
        <v>33</v>
      </c>
      <c r="P167" s="52" t="s">
        <v>44</v>
      </c>
      <c r="Q167" s="78" t="s">
        <v>45</v>
      </c>
      <c r="R167" s="78" t="s">
        <v>46</v>
      </c>
      <c r="S167" s="78" t="s">
        <v>47</v>
      </c>
    </row>
    <row r="168" spans="1:19" ht="35.1" customHeight="1">
      <c r="A168" s="212">
        <v>1</v>
      </c>
      <c r="B168" s="212" t="s">
        <v>158</v>
      </c>
      <c r="C168" s="35" t="s">
        <v>73</v>
      </c>
      <c r="D168" s="24" t="s">
        <v>4</v>
      </c>
      <c r="E168" s="131">
        <v>12</v>
      </c>
      <c r="F168" s="122"/>
      <c r="G168" s="121">
        <v>0.18</v>
      </c>
      <c r="H168" s="129">
        <f t="shared" ref="H168:H175" si="97">F168*(100%+G168)</f>
        <v>0</v>
      </c>
      <c r="I168" s="129">
        <f t="shared" ref="I168:I175" si="98">E168*H168</f>
        <v>0</v>
      </c>
      <c r="J168" s="131">
        <v>12</v>
      </c>
      <c r="K168" s="122"/>
      <c r="L168" s="121">
        <v>0.18</v>
      </c>
      <c r="M168" s="129">
        <f t="shared" ref="M168:M175" si="99">K168*(100%+L168)</f>
        <v>0</v>
      </c>
      <c r="N168" s="129">
        <f t="shared" ref="N168:N175" si="100">J168*M168</f>
        <v>0</v>
      </c>
      <c r="O168" s="131">
        <v>12</v>
      </c>
      <c r="P168" s="105"/>
      <c r="Q168" s="97">
        <v>0.18</v>
      </c>
      <c r="R168" s="75">
        <f t="shared" ref="R168:R175" si="101">P168*(100%+Q168)</f>
        <v>0</v>
      </c>
      <c r="S168" s="75">
        <f t="shared" ref="S168:S175" si="102">O168*R168</f>
        <v>0</v>
      </c>
    </row>
    <row r="169" spans="1:19" ht="35.1" customHeight="1">
      <c r="A169" s="213"/>
      <c r="B169" s="213"/>
      <c r="C169" s="36" t="s">
        <v>75</v>
      </c>
      <c r="D169" s="24" t="s">
        <v>4</v>
      </c>
      <c r="E169" s="131">
        <f>12*9</f>
        <v>108</v>
      </c>
      <c r="F169" s="122"/>
      <c r="G169" s="121">
        <v>0.18</v>
      </c>
      <c r="H169" s="129">
        <f t="shared" si="97"/>
        <v>0</v>
      </c>
      <c r="I169" s="129">
        <f t="shared" si="98"/>
        <v>0</v>
      </c>
      <c r="J169" s="131">
        <f>12*9</f>
        <v>108</v>
      </c>
      <c r="K169" s="122"/>
      <c r="L169" s="121">
        <v>0.18</v>
      </c>
      <c r="M169" s="129">
        <f t="shared" si="99"/>
        <v>0</v>
      </c>
      <c r="N169" s="129">
        <f t="shared" si="100"/>
        <v>0</v>
      </c>
      <c r="O169" s="131">
        <f>12*9</f>
        <v>108</v>
      </c>
      <c r="P169" s="105"/>
      <c r="Q169" s="97">
        <v>0.18</v>
      </c>
      <c r="R169" s="75">
        <f t="shared" si="101"/>
        <v>0</v>
      </c>
      <c r="S169" s="75">
        <f t="shared" si="102"/>
        <v>0</v>
      </c>
    </row>
    <row r="170" spans="1:19" ht="35.1" customHeight="1">
      <c r="A170" s="213"/>
      <c r="B170" s="213"/>
      <c r="C170" s="36" t="s">
        <v>74</v>
      </c>
      <c r="D170" s="24" t="s">
        <v>8</v>
      </c>
      <c r="E170" s="131">
        <f>12*9</f>
        <v>108</v>
      </c>
      <c r="F170" s="122"/>
      <c r="G170" s="121">
        <v>0.05</v>
      </c>
      <c r="H170" s="129">
        <f t="shared" si="97"/>
        <v>0</v>
      </c>
      <c r="I170" s="129">
        <f t="shared" si="98"/>
        <v>0</v>
      </c>
      <c r="J170" s="131">
        <f>12*8</f>
        <v>96</v>
      </c>
      <c r="K170" s="122"/>
      <c r="L170" s="121">
        <v>0.05</v>
      </c>
      <c r="M170" s="129">
        <f t="shared" si="99"/>
        <v>0</v>
      </c>
      <c r="N170" s="129">
        <f t="shared" si="100"/>
        <v>0</v>
      </c>
      <c r="O170" s="131">
        <f>12*8</f>
        <v>96</v>
      </c>
      <c r="P170" s="105"/>
      <c r="Q170" s="97">
        <v>0.05</v>
      </c>
      <c r="R170" s="75">
        <f t="shared" si="101"/>
        <v>0</v>
      </c>
      <c r="S170" s="75">
        <f t="shared" si="102"/>
        <v>0</v>
      </c>
    </row>
    <row r="171" spans="1:19" ht="35.1" customHeight="1">
      <c r="A171" s="213"/>
      <c r="B171" s="213"/>
      <c r="C171" s="36" t="s">
        <v>240</v>
      </c>
      <c r="D171" s="24" t="s">
        <v>8</v>
      </c>
      <c r="E171" s="31">
        <v>1</v>
      </c>
      <c r="F171" s="122"/>
      <c r="G171" s="121">
        <v>0.05</v>
      </c>
      <c r="H171" s="129">
        <f t="shared" si="97"/>
        <v>0</v>
      </c>
      <c r="I171" s="129">
        <f t="shared" si="98"/>
        <v>0</v>
      </c>
      <c r="J171" s="131">
        <v>12</v>
      </c>
      <c r="K171" s="122"/>
      <c r="L171" s="121">
        <v>0.05</v>
      </c>
      <c r="M171" s="129">
        <f t="shared" si="99"/>
        <v>0</v>
      </c>
      <c r="N171" s="129">
        <f t="shared" si="100"/>
        <v>0</v>
      </c>
      <c r="O171" s="131">
        <v>12</v>
      </c>
      <c r="P171" s="105"/>
      <c r="Q171" s="97">
        <v>0.05</v>
      </c>
      <c r="R171" s="75">
        <f t="shared" si="101"/>
        <v>0</v>
      </c>
      <c r="S171" s="75">
        <f t="shared" si="102"/>
        <v>0</v>
      </c>
    </row>
    <row r="172" spans="1:19" ht="35.1" customHeight="1">
      <c r="A172" s="213"/>
      <c r="B172" s="213"/>
      <c r="C172" s="36" t="s">
        <v>55</v>
      </c>
      <c r="D172" s="24" t="s">
        <v>8</v>
      </c>
      <c r="E172" s="131">
        <f>12*9</f>
        <v>108</v>
      </c>
      <c r="F172" s="122"/>
      <c r="G172" s="121">
        <v>0.05</v>
      </c>
      <c r="H172" s="129">
        <f t="shared" si="97"/>
        <v>0</v>
      </c>
      <c r="I172" s="129">
        <f t="shared" si="98"/>
        <v>0</v>
      </c>
      <c r="J172" s="131">
        <f>12*8</f>
        <v>96</v>
      </c>
      <c r="K172" s="122"/>
      <c r="L172" s="121">
        <v>0.05</v>
      </c>
      <c r="M172" s="129">
        <f t="shared" si="99"/>
        <v>0</v>
      </c>
      <c r="N172" s="129">
        <f t="shared" si="100"/>
        <v>0</v>
      </c>
      <c r="O172" s="131">
        <f>12*8</f>
        <v>96</v>
      </c>
      <c r="P172" s="105"/>
      <c r="Q172" s="97">
        <v>0.05</v>
      </c>
      <c r="R172" s="75">
        <f t="shared" si="101"/>
        <v>0</v>
      </c>
      <c r="S172" s="75">
        <f t="shared" si="102"/>
        <v>0</v>
      </c>
    </row>
    <row r="173" spans="1:19" ht="35.1" customHeight="1">
      <c r="A173" s="213"/>
      <c r="B173" s="213"/>
      <c r="C173" s="36" t="s">
        <v>56</v>
      </c>
      <c r="D173" s="24" t="s">
        <v>8</v>
      </c>
      <c r="E173" s="131">
        <f>12*3</f>
        <v>36</v>
      </c>
      <c r="F173" s="122"/>
      <c r="G173" s="121">
        <v>0.05</v>
      </c>
      <c r="H173" s="129">
        <f t="shared" si="97"/>
        <v>0</v>
      </c>
      <c r="I173" s="129">
        <f t="shared" si="98"/>
        <v>0</v>
      </c>
      <c r="J173" s="131">
        <f>12*3</f>
        <v>36</v>
      </c>
      <c r="K173" s="122"/>
      <c r="L173" s="121">
        <v>0.05</v>
      </c>
      <c r="M173" s="129">
        <f t="shared" si="99"/>
        <v>0</v>
      </c>
      <c r="N173" s="129">
        <f t="shared" si="100"/>
        <v>0</v>
      </c>
      <c r="O173" s="131">
        <f>12*2</f>
        <v>24</v>
      </c>
      <c r="P173" s="105"/>
      <c r="Q173" s="97">
        <v>0.05</v>
      </c>
      <c r="R173" s="75">
        <f t="shared" si="101"/>
        <v>0</v>
      </c>
      <c r="S173" s="75">
        <f t="shared" si="102"/>
        <v>0</v>
      </c>
    </row>
    <row r="174" spans="1:19" ht="35.1" customHeight="1">
      <c r="A174" s="213"/>
      <c r="B174" s="213"/>
      <c r="C174" s="36" t="s">
        <v>241</v>
      </c>
      <c r="D174" s="24" t="s">
        <v>8</v>
      </c>
      <c r="E174" s="131">
        <v>12</v>
      </c>
      <c r="F174" s="122"/>
      <c r="G174" s="121">
        <v>0.05</v>
      </c>
      <c r="H174" s="129">
        <f t="shared" si="97"/>
        <v>0</v>
      </c>
      <c r="I174" s="129">
        <f t="shared" si="98"/>
        <v>0</v>
      </c>
      <c r="J174" s="131">
        <f>12*2</f>
        <v>24</v>
      </c>
      <c r="K174" s="122"/>
      <c r="L174" s="121">
        <v>0.05</v>
      </c>
      <c r="M174" s="129">
        <f t="shared" si="99"/>
        <v>0</v>
      </c>
      <c r="N174" s="129">
        <f t="shared" si="100"/>
        <v>0</v>
      </c>
      <c r="O174" s="131">
        <f>12*2</f>
        <v>24</v>
      </c>
      <c r="P174" s="105"/>
      <c r="Q174" s="97">
        <v>0.05</v>
      </c>
      <c r="R174" s="75">
        <f t="shared" si="101"/>
        <v>0</v>
      </c>
      <c r="S174" s="75">
        <f t="shared" si="102"/>
        <v>0</v>
      </c>
    </row>
    <row r="175" spans="1:19" ht="35.1" customHeight="1">
      <c r="A175" s="213"/>
      <c r="B175" s="213"/>
      <c r="C175" s="36" t="s">
        <v>57</v>
      </c>
      <c r="D175" s="24" t="s">
        <v>8</v>
      </c>
      <c r="E175" s="131">
        <f>12*3</f>
        <v>36</v>
      </c>
      <c r="F175" s="122"/>
      <c r="G175" s="121">
        <v>0.05</v>
      </c>
      <c r="H175" s="129">
        <f t="shared" si="97"/>
        <v>0</v>
      </c>
      <c r="I175" s="129">
        <f t="shared" si="98"/>
        <v>0</v>
      </c>
      <c r="J175" s="131">
        <f>12*3</f>
        <v>36</v>
      </c>
      <c r="K175" s="122"/>
      <c r="L175" s="121">
        <v>0.05</v>
      </c>
      <c r="M175" s="129">
        <f t="shared" si="99"/>
        <v>0</v>
      </c>
      <c r="N175" s="129">
        <f t="shared" si="100"/>
        <v>0</v>
      </c>
      <c r="O175" s="131">
        <f>12*3</f>
        <v>36</v>
      </c>
      <c r="P175" s="105"/>
      <c r="Q175" s="97">
        <v>0.05</v>
      </c>
      <c r="R175" s="75">
        <f t="shared" si="101"/>
        <v>0</v>
      </c>
      <c r="S175" s="75">
        <f t="shared" si="102"/>
        <v>0</v>
      </c>
    </row>
    <row r="176" spans="1:19" ht="35.1" customHeight="1">
      <c r="A176" s="213"/>
      <c r="B176" s="213"/>
      <c r="C176" s="33" t="s">
        <v>64</v>
      </c>
      <c r="D176" s="60"/>
      <c r="E176" s="204">
        <f>SUM(I168:I175)</f>
        <v>0</v>
      </c>
      <c r="F176" s="205"/>
      <c r="G176" s="205"/>
      <c r="H176" s="205"/>
      <c r="I176" s="206">
        <f>SUM(I168:I175)</f>
        <v>0</v>
      </c>
      <c r="J176" s="204">
        <f>SUM(N168:N175)</f>
        <v>0</v>
      </c>
      <c r="K176" s="205"/>
      <c r="L176" s="205"/>
      <c r="M176" s="205"/>
      <c r="N176" s="206">
        <f>SUM(N168:N175)</f>
        <v>0</v>
      </c>
      <c r="O176" s="204">
        <f>SUM(S168:S175)</f>
        <v>0</v>
      </c>
      <c r="P176" s="205"/>
      <c r="Q176" s="205"/>
      <c r="R176" s="205"/>
      <c r="S176" s="206">
        <f>SUM(S168:S175)</f>
        <v>0</v>
      </c>
    </row>
    <row r="177" spans="1:20" ht="30" customHeight="1">
      <c r="A177" s="213">
        <v>2</v>
      </c>
      <c r="B177" s="213"/>
      <c r="C177" s="37" t="s">
        <v>114</v>
      </c>
      <c r="D177" s="24"/>
      <c r="E177" s="131"/>
      <c r="F177" s="130"/>
      <c r="G177" s="132"/>
      <c r="H177" s="133"/>
      <c r="I177" s="133"/>
      <c r="J177" s="131"/>
      <c r="K177" s="130"/>
      <c r="L177" s="132"/>
      <c r="M177" s="133"/>
      <c r="N177" s="133"/>
      <c r="O177" s="131"/>
      <c r="P177" s="95"/>
      <c r="Q177" s="99"/>
      <c r="R177" s="90"/>
      <c r="S177" s="90"/>
    </row>
    <row r="178" spans="1:20" ht="30" customHeight="1">
      <c r="A178" s="213"/>
      <c r="B178" s="213"/>
      <c r="C178" s="38" t="s">
        <v>37</v>
      </c>
      <c r="D178" s="24" t="s">
        <v>8</v>
      </c>
      <c r="E178" s="134">
        <v>10</v>
      </c>
      <c r="F178" s="130"/>
      <c r="G178" s="121">
        <v>0.18</v>
      </c>
      <c r="H178" s="129">
        <f t="shared" ref="H178:H180" si="103">F178*(100%+G178)</f>
        <v>0</v>
      </c>
      <c r="I178" s="129">
        <f t="shared" ref="I178:I180" si="104">E178*H178</f>
        <v>0</v>
      </c>
      <c r="J178" s="134">
        <v>10</v>
      </c>
      <c r="K178" s="130"/>
      <c r="L178" s="121">
        <v>0.18</v>
      </c>
      <c r="M178" s="129">
        <f t="shared" ref="M178:M180" si="105">K178*(100%+L178)</f>
        <v>0</v>
      </c>
      <c r="N178" s="129">
        <f t="shared" ref="N178:N180" si="106">J178*M178</f>
        <v>0</v>
      </c>
      <c r="O178" s="134">
        <v>10</v>
      </c>
      <c r="P178" s="95"/>
      <c r="Q178" s="97">
        <v>0.18</v>
      </c>
      <c r="R178" s="88">
        <f t="shared" ref="R178:R180" si="107">P178*(100%+Q178)</f>
        <v>0</v>
      </c>
      <c r="S178" s="88">
        <f t="shared" ref="S178:S180" si="108">O178*R178</f>
        <v>0</v>
      </c>
    </row>
    <row r="179" spans="1:20" ht="30" customHeight="1">
      <c r="A179" s="213"/>
      <c r="B179" s="213"/>
      <c r="C179" s="38" t="s">
        <v>38</v>
      </c>
      <c r="D179" s="24" t="s">
        <v>8</v>
      </c>
      <c r="E179" s="134">
        <v>5</v>
      </c>
      <c r="F179" s="130"/>
      <c r="G179" s="121">
        <v>0.18</v>
      </c>
      <c r="H179" s="129">
        <f t="shared" si="103"/>
        <v>0</v>
      </c>
      <c r="I179" s="129">
        <f t="shared" si="104"/>
        <v>0</v>
      </c>
      <c r="J179" s="134">
        <v>5</v>
      </c>
      <c r="K179" s="130"/>
      <c r="L179" s="121">
        <v>0.18</v>
      </c>
      <c r="M179" s="129">
        <f t="shared" si="105"/>
        <v>0</v>
      </c>
      <c r="N179" s="129">
        <f t="shared" si="106"/>
        <v>0</v>
      </c>
      <c r="O179" s="134">
        <v>5</v>
      </c>
      <c r="P179" s="95"/>
      <c r="Q179" s="97">
        <v>0.18</v>
      </c>
      <c r="R179" s="88">
        <f t="shared" si="107"/>
        <v>0</v>
      </c>
      <c r="S179" s="88">
        <f t="shared" si="108"/>
        <v>0</v>
      </c>
    </row>
    <row r="180" spans="1:20" ht="30" customHeight="1">
      <c r="A180" s="213"/>
      <c r="B180" s="213"/>
      <c r="C180" s="38" t="s">
        <v>39</v>
      </c>
      <c r="D180" s="24" t="s">
        <v>8</v>
      </c>
      <c r="E180" s="134">
        <v>3</v>
      </c>
      <c r="F180" s="130"/>
      <c r="G180" s="121">
        <v>0.18</v>
      </c>
      <c r="H180" s="129">
        <f t="shared" si="103"/>
        <v>0</v>
      </c>
      <c r="I180" s="129">
        <f t="shared" si="104"/>
        <v>0</v>
      </c>
      <c r="J180" s="134">
        <v>3</v>
      </c>
      <c r="K180" s="130"/>
      <c r="L180" s="121">
        <v>0.18</v>
      </c>
      <c r="M180" s="129">
        <f t="shared" si="105"/>
        <v>0</v>
      </c>
      <c r="N180" s="129">
        <f t="shared" si="106"/>
        <v>0</v>
      </c>
      <c r="O180" s="134">
        <v>3</v>
      </c>
      <c r="P180" s="95"/>
      <c r="Q180" s="97">
        <v>0.18</v>
      </c>
      <c r="R180" s="88">
        <f t="shared" si="107"/>
        <v>0</v>
      </c>
      <c r="S180" s="88">
        <f t="shared" si="108"/>
        <v>0</v>
      </c>
    </row>
    <row r="181" spans="1:20" ht="30" customHeight="1">
      <c r="A181" s="213"/>
      <c r="B181" s="213"/>
      <c r="C181" s="40" t="s">
        <v>115</v>
      </c>
      <c r="D181" s="24"/>
      <c r="E181" s="134"/>
      <c r="F181" s="130"/>
      <c r="G181" s="132"/>
      <c r="H181" s="133"/>
      <c r="I181" s="133"/>
      <c r="J181" s="134"/>
      <c r="K181" s="130"/>
      <c r="L181" s="132"/>
      <c r="M181" s="133"/>
      <c r="N181" s="133"/>
      <c r="O181" s="134"/>
      <c r="P181" s="95"/>
      <c r="Q181" s="99"/>
      <c r="R181" s="90"/>
      <c r="S181" s="90"/>
    </row>
    <row r="182" spans="1:20" ht="30" customHeight="1">
      <c r="A182" s="213"/>
      <c r="B182" s="213"/>
      <c r="C182" s="41" t="s">
        <v>37</v>
      </c>
      <c r="D182" s="24" t="s">
        <v>8</v>
      </c>
      <c r="E182" s="134">
        <v>20</v>
      </c>
      <c r="F182" s="130"/>
      <c r="G182" s="121">
        <v>0.18</v>
      </c>
      <c r="H182" s="129">
        <f t="shared" ref="H182:H184" si="109">F182*(100%+G182)</f>
        <v>0</v>
      </c>
      <c r="I182" s="129">
        <f t="shared" ref="I182:I184" si="110">E182*H182</f>
        <v>0</v>
      </c>
      <c r="J182" s="134">
        <v>20</v>
      </c>
      <c r="K182" s="130"/>
      <c r="L182" s="121">
        <v>0.18</v>
      </c>
      <c r="M182" s="129">
        <f t="shared" ref="M182:M184" si="111">K182*(100%+L182)</f>
        <v>0</v>
      </c>
      <c r="N182" s="129">
        <f t="shared" ref="N182:N184" si="112">J182*M182</f>
        <v>0</v>
      </c>
      <c r="O182" s="134">
        <v>20</v>
      </c>
      <c r="P182" s="95"/>
      <c r="Q182" s="97">
        <v>0.18</v>
      </c>
      <c r="R182" s="88">
        <f t="shared" ref="R182:R184" si="113">P182*(100%+Q182)</f>
        <v>0</v>
      </c>
      <c r="S182" s="88">
        <f t="shared" ref="S182:S184" si="114">O182*R182</f>
        <v>0</v>
      </c>
    </row>
    <row r="183" spans="1:20" ht="30" customHeight="1">
      <c r="A183" s="213"/>
      <c r="B183" s="213"/>
      <c r="C183" s="41" t="s">
        <v>38</v>
      </c>
      <c r="D183" s="24" t="s">
        <v>8</v>
      </c>
      <c r="E183" s="134">
        <v>10</v>
      </c>
      <c r="F183" s="130"/>
      <c r="G183" s="121">
        <v>0.18</v>
      </c>
      <c r="H183" s="129">
        <f t="shared" si="109"/>
        <v>0</v>
      </c>
      <c r="I183" s="129">
        <f t="shared" si="110"/>
        <v>0</v>
      </c>
      <c r="J183" s="134">
        <v>10</v>
      </c>
      <c r="K183" s="130"/>
      <c r="L183" s="121">
        <v>0.18</v>
      </c>
      <c r="M183" s="129">
        <f t="shared" si="111"/>
        <v>0</v>
      </c>
      <c r="N183" s="129">
        <f t="shared" si="112"/>
        <v>0</v>
      </c>
      <c r="O183" s="134">
        <v>10</v>
      </c>
      <c r="P183" s="95"/>
      <c r="Q183" s="97">
        <v>0.18</v>
      </c>
      <c r="R183" s="88">
        <f t="shared" si="113"/>
        <v>0</v>
      </c>
      <c r="S183" s="88">
        <f t="shared" si="114"/>
        <v>0</v>
      </c>
    </row>
    <row r="184" spans="1:20" ht="30" customHeight="1">
      <c r="A184" s="213"/>
      <c r="B184" s="213"/>
      <c r="C184" s="41" t="s">
        <v>39</v>
      </c>
      <c r="D184" s="24" t="s">
        <v>8</v>
      </c>
      <c r="E184" s="134">
        <v>3</v>
      </c>
      <c r="F184" s="130"/>
      <c r="G184" s="121">
        <v>0.18</v>
      </c>
      <c r="H184" s="129">
        <f t="shared" si="109"/>
        <v>0</v>
      </c>
      <c r="I184" s="129">
        <f t="shared" si="110"/>
        <v>0</v>
      </c>
      <c r="J184" s="134">
        <v>3</v>
      </c>
      <c r="K184" s="130"/>
      <c r="L184" s="121">
        <v>0.18</v>
      </c>
      <c r="M184" s="129">
        <f t="shared" si="111"/>
        <v>0</v>
      </c>
      <c r="N184" s="129">
        <f t="shared" si="112"/>
        <v>0</v>
      </c>
      <c r="O184" s="134">
        <v>3</v>
      </c>
      <c r="P184" s="95"/>
      <c r="Q184" s="97">
        <v>0.18</v>
      </c>
      <c r="R184" s="88">
        <f t="shared" si="113"/>
        <v>0</v>
      </c>
      <c r="S184" s="88">
        <f t="shared" si="114"/>
        <v>0</v>
      </c>
    </row>
    <row r="185" spans="1:20" ht="30" customHeight="1">
      <c r="A185" s="213"/>
      <c r="B185" s="213"/>
      <c r="C185" s="30" t="s">
        <v>0</v>
      </c>
      <c r="D185" s="25"/>
      <c r="E185" s="94"/>
      <c r="F185" s="130"/>
      <c r="G185" s="132"/>
      <c r="H185" s="133"/>
      <c r="I185" s="133"/>
      <c r="J185" s="94"/>
      <c r="K185" s="130"/>
      <c r="L185" s="132"/>
      <c r="M185" s="133"/>
      <c r="N185" s="133"/>
      <c r="O185" s="94"/>
      <c r="P185" s="95"/>
      <c r="Q185" s="99"/>
      <c r="R185" s="90"/>
      <c r="S185" s="90"/>
    </row>
    <row r="186" spans="1:20" s="14" customFormat="1" ht="24.2" customHeight="1">
      <c r="A186" s="213"/>
      <c r="B186" s="213"/>
      <c r="C186" s="39" t="s">
        <v>58</v>
      </c>
      <c r="D186" s="13" t="s">
        <v>8</v>
      </c>
      <c r="E186" s="135">
        <v>1</v>
      </c>
      <c r="F186" s="136"/>
      <c r="G186" s="121">
        <v>0.05</v>
      </c>
      <c r="H186" s="129">
        <f t="shared" ref="H186:H213" si="115">F186*(100%+G186)</f>
        <v>0</v>
      </c>
      <c r="I186" s="129">
        <f t="shared" ref="I186:I213" si="116">E186*H186</f>
        <v>0</v>
      </c>
      <c r="J186" s="135">
        <v>1</v>
      </c>
      <c r="K186" s="136"/>
      <c r="L186" s="121">
        <v>0.05</v>
      </c>
      <c r="M186" s="129">
        <f t="shared" ref="M186:M213" si="117">K186*(100%+L186)</f>
        <v>0</v>
      </c>
      <c r="N186" s="129">
        <f t="shared" ref="N186:N213" si="118">J186*M186</f>
        <v>0</v>
      </c>
      <c r="O186" s="135">
        <v>1</v>
      </c>
      <c r="P186" s="96"/>
      <c r="Q186" s="97">
        <v>0.05</v>
      </c>
      <c r="R186" s="88">
        <f t="shared" ref="R186:R213" si="119">P186*(100%+Q186)</f>
        <v>0</v>
      </c>
      <c r="S186" s="88">
        <f t="shared" ref="S186:S213" si="120">O186*R186</f>
        <v>0</v>
      </c>
      <c r="T186" s="116"/>
    </row>
    <row r="187" spans="1:20" s="14" customFormat="1" ht="27.2" customHeight="1">
      <c r="A187" s="213"/>
      <c r="B187" s="213"/>
      <c r="C187" s="39" t="s">
        <v>59</v>
      </c>
      <c r="D187" s="13" t="s">
        <v>8</v>
      </c>
      <c r="E187" s="135">
        <v>1</v>
      </c>
      <c r="F187" s="136"/>
      <c r="G187" s="121">
        <v>0.05</v>
      </c>
      <c r="H187" s="129">
        <f t="shared" si="115"/>
        <v>0</v>
      </c>
      <c r="I187" s="129">
        <f t="shared" si="116"/>
        <v>0</v>
      </c>
      <c r="J187" s="135">
        <v>1</v>
      </c>
      <c r="K187" s="136"/>
      <c r="L187" s="121">
        <v>0.05</v>
      </c>
      <c r="M187" s="129">
        <f t="shared" si="117"/>
        <v>0</v>
      </c>
      <c r="N187" s="129">
        <f t="shared" si="118"/>
        <v>0</v>
      </c>
      <c r="O187" s="135">
        <v>1</v>
      </c>
      <c r="P187" s="96"/>
      <c r="Q187" s="97">
        <v>0.05</v>
      </c>
      <c r="R187" s="88">
        <f t="shared" si="119"/>
        <v>0</v>
      </c>
      <c r="S187" s="88">
        <f t="shared" si="120"/>
        <v>0</v>
      </c>
      <c r="T187" s="116"/>
    </row>
    <row r="188" spans="1:20" s="14" customFormat="1" ht="28.5" customHeight="1">
      <c r="A188" s="213"/>
      <c r="B188" s="213"/>
      <c r="C188" s="39" t="s">
        <v>60</v>
      </c>
      <c r="D188" s="13" t="s">
        <v>8</v>
      </c>
      <c r="E188" s="135">
        <v>1</v>
      </c>
      <c r="F188" s="136"/>
      <c r="G188" s="121">
        <v>0.05</v>
      </c>
      <c r="H188" s="129">
        <f t="shared" si="115"/>
        <v>0</v>
      </c>
      <c r="I188" s="129">
        <f t="shared" si="116"/>
        <v>0</v>
      </c>
      <c r="J188" s="135">
        <v>1</v>
      </c>
      <c r="K188" s="136"/>
      <c r="L188" s="121">
        <v>0.05</v>
      </c>
      <c r="M188" s="129">
        <f t="shared" si="117"/>
        <v>0</v>
      </c>
      <c r="N188" s="129">
        <f t="shared" si="118"/>
        <v>0</v>
      </c>
      <c r="O188" s="135">
        <v>1</v>
      </c>
      <c r="P188" s="96"/>
      <c r="Q188" s="97">
        <v>0.05</v>
      </c>
      <c r="R188" s="88">
        <f t="shared" si="119"/>
        <v>0</v>
      </c>
      <c r="S188" s="88">
        <f t="shared" si="120"/>
        <v>0</v>
      </c>
      <c r="T188" s="116"/>
    </row>
    <row r="189" spans="1:20" s="14" customFormat="1" ht="24.2" customHeight="1">
      <c r="A189" s="213"/>
      <c r="B189" s="213"/>
      <c r="C189" s="39" t="s">
        <v>61</v>
      </c>
      <c r="D189" s="13" t="s">
        <v>8</v>
      </c>
      <c r="E189" s="135">
        <v>1</v>
      </c>
      <c r="F189" s="136"/>
      <c r="G189" s="121">
        <v>0.05</v>
      </c>
      <c r="H189" s="129">
        <f t="shared" si="115"/>
        <v>0</v>
      </c>
      <c r="I189" s="129">
        <f t="shared" si="116"/>
        <v>0</v>
      </c>
      <c r="J189" s="135">
        <v>1</v>
      </c>
      <c r="K189" s="136"/>
      <c r="L189" s="121">
        <v>0.05</v>
      </c>
      <c r="M189" s="129">
        <f t="shared" si="117"/>
        <v>0</v>
      </c>
      <c r="N189" s="129">
        <f t="shared" si="118"/>
        <v>0</v>
      </c>
      <c r="O189" s="135">
        <v>1</v>
      </c>
      <c r="P189" s="96"/>
      <c r="Q189" s="97">
        <v>0.05</v>
      </c>
      <c r="R189" s="88">
        <f t="shared" si="119"/>
        <v>0</v>
      </c>
      <c r="S189" s="88">
        <f t="shared" si="120"/>
        <v>0</v>
      </c>
      <c r="T189" s="116"/>
    </row>
    <row r="190" spans="1:20" s="14" customFormat="1" ht="35.1" customHeight="1">
      <c r="A190" s="213"/>
      <c r="B190" s="213"/>
      <c r="C190" s="39" t="s">
        <v>62</v>
      </c>
      <c r="D190" s="13" t="s">
        <v>8</v>
      </c>
      <c r="E190" s="135">
        <v>1</v>
      </c>
      <c r="F190" s="136"/>
      <c r="G190" s="121">
        <v>0.05</v>
      </c>
      <c r="H190" s="129">
        <f t="shared" si="115"/>
        <v>0</v>
      </c>
      <c r="I190" s="129">
        <f t="shared" si="116"/>
        <v>0</v>
      </c>
      <c r="J190" s="135">
        <v>1</v>
      </c>
      <c r="K190" s="136"/>
      <c r="L190" s="121">
        <v>0.05</v>
      </c>
      <c r="M190" s="129">
        <f t="shared" si="117"/>
        <v>0</v>
      </c>
      <c r="N190" s="129">
        <f t="shared" si="118"/>
        <v>0</v>
      </c>
      <c r="O190" s="135">
        <v>1</v>
      </c>
      <c r="P190" s="96"/>
      <c r="Q190" s="97">
        <v>0.05</v>
      </c>
      <c r="R190" s="88">
        <f t="shared" si="119"/>
        <v>0</v>
      </c>
      <c r="S190" s="88">
        <f t="shared" si="120"/>
        <v>0</v>
      </c>
      <c r="T190" s="116"/>
    </row>
    <row r="191" spans="1:20" s="14" customFormat="1" ht="35.1" customHeight="1">
      <c r="A191" s="213"/>
      <c r="B191" s="213"/>
      <c r="C191" s="39" t="s">
        <v>76</v>
      </c>
      <c r="D191" s="13" t="s">
        <v>8</v>
      </c>
      <c r="E191" s="135">
        <v>1</v>
      </c>
      <c r="F191" s="136"/>
      <c r="G191" s="121">
        <v>0.05</v>
      </c>
      <c r="H191" s="129">
        <f t="shared" si="115"/>
        <v>0</v>
      </c>
      <c r="I191" s="129">
        <f t="shared" si="116"/>
        <v>0</v>
      </c>
      <c r="J191" s="135">
        <v>1</v>
      </c>
      <c r="K191" s="136"/>
      <c r="L191" s="121">
        <v>0.05</v>
      </c>
      <c r="M191" s="129">
        <f t="shared" si="117"/>
        <v>0</v>
      </c>
      <c r="N191" s="129">
        <f t="shared" si="118"/>
        <v>0</v>
      </c>
      <c r="O191" s="135">
        <v>1</v>
      </c>
      <c r="P191" s="96"/>
      <c r="Q191" s="97">
        <v>0.05</v>
      </c>
      <c r="R191" s="88">
        <f t="shared" si="119"/>
        <v>0</v>
      </c>
      <c r="S191" s="88">
        <f t="shared" si="120"/>
        <v>0</v>
      </c>
      <c r="T191" s="116"/>
    </row>
    <row r="192" spans="1:20" s="14" customFormat="1" ht="35.1" customHeight="1">
      <c r="A192" s="213"/>
      <c r="B192" s="213"/>
      <c r="C192" s="39" t="s">
        <v>77</v>
      </c>
      <c r="D192" s="13" t="s">
        <v>8</v>
      </c>
      <c r="E192" s="135">
        <v>1</v>
      </c>
      <c r="F192" s="136"/>
      <c r="G192" s="121">
        <v>0.05</v>
      </c>
      <c r="H192" s="129">
        <f t="shared" si="115"/>
        <v>0</v>
      </c>
      <c r="I192" s="129">
        <f t="shared" si="116"/>
        <v>0</v>
      </c>
      <c r="J192" s="135">
        <v>1</v>
      </c>
      <c r="K192" s="136"/>
      <c r="L192" s="121">
        <v>0.05</v>
      </c>
      <c r="M192" s="129">
        <f t="shared" si="117"/>
        <v>0</v>
      </c>
      <c r="N192" s="129">
        <f t="shared" si="118"/>
        <v>0</v>
      </c>
      <c r="O192" s="135">
        <v>1</v>
      </c>
      <c r="P192" s="96"/>
      <c r="Q192" s="97">
        <v>0.05</v>
      </c>
      <c r="R192" s="88">
        <f t="shared" si="119"/>
        <v>0</v>
      </c>
      <c r="S192" s="88">
        <f t="shared" si="120"/>
        <v>0</v>
      </c>
      <c r="T192" s="116"/>
    </row>
    <row r="193" spans="1:20" s="14" customFormat="1" ht="35.1" customHeight="1">
      <c r="A193" s="213"/>
      <c r="B193" s="213"/>
      <c r="C193" s="39" t="s">
        <v>78</v>
      </c>
      <c r="D193" s="13" t="s">
        <v>8</v>
      </c>
      <c r="E193" s="135">
        <v>1</v>
      </c>
      <c r="F193" s="136"/>
      <c r="G193" s="121">
        <v>0.05</v>
      </c>
      <c r="H193" s="129">
        <f t="shared" si="115"/>
        <v>0</v>
      </c>
      <c r="I193" s="129">
        <f t="shared" si="116"/>
        <v>0</v>
      </c>
      <c r="J193" s="135">
        <v>1</v>
      </c>
      <c r="K193" s="136"/>
      <c r="L193" s="121">
        <v>0.05</v>
      </c>
      <c r="M193" s="129">
        <f t="shared" si="117"/>
        <v>0</v>
      </c>
      <c r="N193" s="129">
        <f t="shared" si="118"/>
        <v>0</v>
      </c>
      <c r="O193" s="135">
        <v>1</v>
      </c>
      <c r="P193" s="96"/>
      <c r="Q193" s="97">
        <v>0.05</v>
      </c>
      <c r="R193" s="88">
        <f t="shared" si="119"/>
        <v>0</v>
      </c>
      <c r="S193" s="88">
        <f t="shared" si="120"/>
        <v>0</v>
      </c>
      <c r="T193" s="116"/>
    </row>
    <row r="194" spans="1:20" s="14" customFormat="1" ht="35.1" customHeight="1">
      <c r="A194" s="213"/>
      <c r="B194" s="213"/>
      <c r="C194" s="39" t="s">
        <v>79</v>
      </c>
      <c r="D194" s="13" t="s">
        <v>8</v>
      </c>
      <c r="E194" s="135">
        <v>1</v>
      </c>
      <c r="F194" s="136"/>
      <c r="G194" s="121">
        <v>0.05</v>
      </c>
      <c r="H194" s="129">
        <f t="shared" si="115"/>
        <v>0</v>
      </c>
      <c r="I194" s="129">
        <f t="shared" si="116"/>
        <v>0</v>
      </c>
      <c r="J194" s="135">
        <v>1</v>
      </c>
      <c r="K194" s="136"/>
      <c r="L194" s="121">
        <v>0.05</v>
      </c>
      <c r="M194" s="129">
        <f t="shared" si="117"/>
        <v>0</v>
      </c>
      <c r="N194" s="129">
        <f t="shared" si="118"/>
        <v>0</v>
      </c>
      <c r="O194" s="135">
        <v>1</v>
      </c>
      <c r="P194" s="96"/>
      <c r="Q194" s="97">
        <v>0.05</v>
      </c>
      <c r="R194" s="88">
        <f t="shared" si="119"/>
        <v>0</v>
      </c>
      <c r="S194" s="88">
        <f t="shared" si="120"/>
        <v>0</v>
      </c>
      <c r="T194" s="116"/>
    </row>
    <row r="195" spans="1:20" s="14" customFormat="1" ht="35.1" customHeight="1">
      <c r="A195" s="213"/>
      <c r="B195" s="213"/>
      <c r="C195" s="39" t="s">
        <v>43</v>
      </c>
      <c r="D195" s="13" t="s">
        <v>24</v>
      </c>
      <c r="E195" s="135">
        <v>5000</v>
      </c>
      <c r="F195" s="136"/>
      <c r="G195" s="121">
        <v>0.05</v>
      </c>
      <c r="H195" s="129">
        <f t="shared" si="115"/>
        <v>0</v>
      </c>
      <c r="I195" s="129">
        <f t="shared" si="116"/>
        <v>0</v>
      </c>
      <c r="J195" s="135">
        <v>5000</v>
      </c>
      <c r="K195" s="136"/>
      <c r="L195" s="121">
        <v>0.05</v>
      </c>
      <c r="M195" s="129">
        <f t="shared" si="117"/>
        <v>0</v>
      </c>
      <c r="N195" s="129">
        <f t="shared" si="118"/>
        <v>0</v>
      </c>
      <c r="O195" s="135">
        <v>5000</v>
      </c>
      <c r="P195" s="96"/>
      <c r="Q195" s="97">
        <v>0.05</v>
      </c>
      <c r="R195" s="88">
        <f t="shared" si="119"/>
        <v>0</v>
      </c>
      <c r="S195" s="88">
        <f t="shared" si="120"/>
        <v>0</v>
      </c>
      <c r="T195" s="116"/>
    </row>
    <row r="196" spans="1:20" s="14" customFormat="1" ht="35.1" customHeight="1">
      <c r="A196" s="213"/>
      <c r="B196" s="213"/>
      <c r="C196" s="39" t="s">
        <v>80</v>
      </c>
      <c r="D196" s="13" t="s">
        <v>94</v>
      </c>
      <c r="E196" s="135">
        <v>30</v>
      </c>
      <c r="F196" s="136"/>
      <c r="G196" s="121">
        <v>0.05</v>
      </c>
      <c r="H196" s="129">
        <f t="shared" si="115"/>
        <v>0</v>
      </c>
      <c r="I196" s="129">
        <f t="shared" si="116"/>
        <v>0</v>
      </c>
      <c r="J196" s="135">
        <v>30</v>
      </c>
      <c r="K196" s="136"/>
      <c r="L196" s="121">
        <v>0.05</v>
      </c>
      <c r="M196" s="129">
        <f t="shared" si="117"/>
        <v>0</v>
      </c>
      <c r="N196" s="129">
        <f t="shared" si="118"/>
        <v>0</v>
      </c>
      <c r="O196" s="135">
        <v>30</v>
      </c>
      <c r="P196" s="96"/>
      <c r="Q196" s="97">
        <v>0.05</v>
      </c>
      <c r="R196" s="88">
        <f t="shared" si="119"/>
        <v>0</v>
      </c>
      <c r="S196" s="88">
        <f t="shared" si="120"/>
        <v>0</v>
      </c>
      <c r="T196" s="116"/>
    </row>
    <row r="197" spans="1:20" s="14" customFormat="1" ht="35.1" customHeight="1">
      <c r="A197" s="213"/>
      <c r="B197" s="213"/>
      <c r="C197" s="39" t="s">
        <v>81</v>
      </c>
      <c r="D197" s="13" t="s">
        <v>22</v>
      </c>
      <c r="E197" s="135">
        <v>5000</v>
      </c>
      <c r="F197" s="136"/>
      <c r="G197" s="121">
        <v>0.05</v>
      </c>
      <c r="H197" s="129">
        <f t="shared" si="115"/>
        <v>0</v>
      </c>
      <c r="I197" s="129">
        <f t="shared" si="116"/>
        <v>0</v>
      </c>
      <c r="J197" s="135">
        <v>5000</v>
      </c>
      <c r="K197" s="136"/>
      <c r="L197" s="121">
        <v>0.05</v>
      </c>
      <c r="M197" s="129">
        <f t="shared" si="117"/>
        <v>0</v>
      </c>
      <c r="N197" s="129">
        <f t="shared" si="118"/>
        <v>0</v>
      </c>
      <c r="O197" s="135">
        <v>5000</v>
      </c>
      <c r="P197" s="96"/>
      <c r="Q197" s="97">
        <v>0.05</v>
      </c>
      <c r="R197" s="88">
        <f t="shared" si="119"/>
        <v>0</v>
      </c>
      <c r="S197" s="88">
        <f t="shared" si="120"/>
        <v>0</v>
      </c>
      <c r="T197" s="116"/>
    </row>
    <row r="198" spans="1:20" s="14" customFormat="1" ht="35.1" customHeight="1">
      <c r="A198" s="213"/>
      <c r="B198" s="213"/>
      <c r="C198" s="39" t="s">
        <v>82</v>
      </c>
      <c r="D198" s="13" t="s">
        <v>94</v>
      </c>
      <c r="E198" s="135">
        <v>30</v>
      </c>
      <c r="F198" s="136"/>
      <c r="G198" s="121">
        <v>0.05</v>
      </c>
      <c r="H198" s="129">
        <f t="shared" si="115"/>
        <v>0</v>
      </c>
      <c r="I198" s="129">
        <f t="shared" si="116"/>
        <v>0</v>
      </c>
      <c r="J198" s="135">
        <v>30</v>
      </c>
      <c r="K198" s="136"/>
      <c r="L198" s="121">
        <v>0.05</v>
      </c>
      <c r="M198" s="129">
        <f t="shared" si="117"/>
        <v>0</v>
      </c>
      <c r="N198" s="129">
        <f t="shared" si="118"/>
        <v>0</v>
      </c>
      <c r="O198" s="135">
        <v>30</v>
      </c>
      <c r="P198" s="96"/>
      <c r="Q198" s="97">
        <v>0.05</v>
      </c>
      <c r="R198" s="88">
        <f t="shared" si="119"/>
        <v>0</v>
      </c>
      <c r="S198" s="88">
        <f t="shared" si="120"/>
        <v>0</v>
      </c>
      <c r="T198" s="116"/>
    </row>
    <row r="199" spans="1:20" s="14" customFormat="1" ht="35.1" customHeight="1">
      <c r="A199" s="213"/>
      <c r="B199" s="213"/>
      <c r="C199" s="39" t="s">
        <v>83</v>
      </c>
      <c r="D199" s="13" t="s">
        <v>22</v>
      </c>
      <c r="E199" s="135">
        <v>5000</v>
      </c>
      <c r="F199" s="136"/>
      <c r="G199" s="121">
        <v>0.05</v>
      </c>
      <c r="H199" s="129">
        <f t="shared" si="115"/>
        <v>0</v>
      </c>
      <c r="I199" s="129">
        <f t="shared" si="116"/>
        <v>0</v>
      </c>
      <c r="J199" s="135">
        <v>5000</v>
      </c>
      <c r="K199" s="136"/>
      <c r="L199" s="121">
        <v>0.05</v>
      </c>
      <c r="M199" s="129">
        <f t="shared" si="117"/>
        <v>0</v>
      </c>
      <c r="N199" s="129">
        <f t="shared" si="118"/>
        <v>0</v>
      </c>
      <c r="O199" s="135">
        <v>5000</v>
      </c>
      <c r="P199" s="96"/>
      <c r="Q199" s="97">
        <v>0.05</v>
      </c>
      <c r="R199" s="88">
        <f t="shared" si="119"/>
        <v>0</v>
      </c>
      <c r="S199" s="88">
        <f t="shared" si="120"/>
        <v>0</v>
      </c>
      <c r="T199" s="116"/>
    </row>
    <row r="200" spans="1:20" s="14" customFormat="1" ht="35.1" customHeight="1">
      <c r="A200" s="213"/>
      <c r="B200" s="213"/>
      <c r="C200" s="39" t="s">
        <v>242</v>
      </c>
      <c r="D200" s="13" t="s">
        <v>94</v>
      </c>
      <c r="E200" s="135">
        <v>30</v>
      </c>
      <c r="F200" s="136"/>
      <c r="G200" s="121">
        <v>0.05</v>
      </c>
      <c r="H200" s="129">
        <f t="shared" si="115"/>
        <v>0</v>
      </c>
      <c r="I200" s="129">
        <f t="shared" si="116"/>
        <v>0</v>
      </c>
      <c r="J200" s="135">
        <v>30</v>
      </c>
      <c r="K200" s="136"/>
      <c r="L200" s="121">
        <v>0.05</v>
      </c>
      <c r="M200" s="129">
        <f t="shared" si="117"/>
        <v>0</v>
      </c>
      <c r="N200" s="129">
        <f t="shared" si="118"/>
        <v>0</v>
      </c>
      <c r="O200" s="135">
        <v>30</v>
      </c>
      <c r="P200" s="96"/>
      <c r="Q200" s="97">
        <v>0.05</v>
      </c>
      <c r="R200" s="88">
        <f t="shared" si="119"/>
        <v>0</v>
      </c>
      <c r="S200" s="88">
        <f t="shared" si="120"/>
        <v>0</v>
      </c>
      <c r="T200" s="116"/>
    </row>
    <row r="201" spans="1:20" s="14" customFormat="1" ht="35.1" customHeight="1">
      <c r="A201" s="213"/>
      <c r="B201" s="213"/>
      <c r="C201" s="39" t="s">
        <v>243</v>
      </c>
      <c r="D201" s="13" t="s">
        <v>22</v>
      </c>
      <c r="E201" s="135">
        <v>5000</v>
      </c>
      <c r="F201" s="136"/>
      <c r="G201" s="121">
        <v>0.05</v>
      </c>
      <c r="H201" s="129">
        <f t="shared" si="115"/>
        <v>0</v>
      </c>
      <c r="I201" s="129">
        <f t="shared" si="116"/>
        <v>0</v>
      </c>
      <c r="J201" s="135">
        <v>5000</v>
      </c>
      <c r="K201" s="136"/>
      <c r="L201" s="121">
        <v>0.05</v>
      </c>
      <c r="M201" s="129">
        <f t="shared" si="117"/>
        <v>0</v>
      </c>
      <c r="N201" s="129">
        <f t="shared" si="118"/>
        <v>0</v>
      </c>
      <c r="O201" s="135">
        <v>5000</v>
      </c>
      <c r="P201" s="96"/>
      <c r="Q201" s="97">
        <v>0.05</v>
      </c>
      <c r="R201" s="88">
        <f t="shared" si="119"/>
        <v>0</v>
      </c>
      <c r="S201" s="88">
        <f t="shared" si="120"/>
        <v>0</v>
      </c>
      <c r="T201" s="116"/>
    </row>
    <row r="202" spans="1:20" s="14" customFormat="1" ht="35.1" customHeight="1">
      <c r="A202" s="213"/>
      <c r="B202" s="213"/>
      <c r="C202" s="39" t="s">
        <v>84</v>
      </c>
      <c r="D202" s="13" t="s">
        <v>94</v>
      </c>
      <c r="E202" s="135">
        <v>30</v>
      </c>
      <c r="F202" s="136"/>
      <c r="G202" s="121">
        <v>0.05</v>
      </c>
      <c r="H202" s="129">
        <f t="shared" si="115"/>
        <v>0</v>
      </c>
      <c r="I202" s="129">
        <f t="shared" si="116"/>
        <v>0</v>
      </c>
      <c r="J202" s="135">
        <v>30</v>
      </c>
      <c r="K202" s="136"/>
      <c r="L202" s="121">
        <v>0.05</v>
      </c>
      <c r="M202" s="129">
        <f t="shared" si="117"/>
        <v>0</v>
      </c>
      <c r="N202" s="129">
        <f t="shared" si="118"/>
        <v>0</v>
      </c>
      <c r="O202" s="135">
        <v>30</v>
      </c>
      <c r="P202" s="96"/>
      <c r="Q202" s="97">
        <v>0.05</v>
      </c>
      <c r="R202" s="88">
        <f t="shared" si="119"/>
        <v>0</v>
      </c>
      <c r="S202" s="88">
        <f t="shared" si="120"/>
        <v>0</v>
      </c>
      <c r="T202" s="116"/>
    </row>
    <row r="203" spans="1:20" s="14" customFormat="1" ht="35.1" customHeight="1">
      <c r="A203" s="213"/>
      <c r="B203" s="213"/>
      <c r="C203" s="39" t="s">
        <v>85</v>
      </c>
      <c r="D203" s="13" t="s">
        <v>22</v>
      </c>
      <c r="E203" s="135">
        <v>5000</v>
      </c>
      <c r="F203" s="136"/>
      <c r="G203" s="121">
        <v>0.05</v>
      </c>
      <c r="H203" s="129">
        <f t="shared" si="115"/>
        <v>0</v>
      </c>
      <c r="I203" s="129">
        <f t="shared" si="116"/>
        <v>0</v>
      </c>
      <c r="J203" s="135">
        <v>5000</v>
      </c>
      <c r="K203" s="136"/>
      <c r="L203" s="121">
        <v>0.05</v>
      </c>
      <c r="M203" s="129">
        <f t="shared" si="117"/>
        <v>0</v>
      </c>
      <c r="N203" s="129">
        <f t="shared" si="118"/>
        <v>0</v>
      </c>
      <c r="O203" s="135">
        <v>5000</v>
      </c>
      <c r="P203" s="96"/>
      <c r="Q203" s="97">
        <v>0.05</v>
      </c>
      <c r="R203" s="88">
        <f t="shared" si="119"/>
        <v>0</v>
      </c>
      <c r="S203" s="88">
        <f t="shared" si="120"/>
        <v>0</v>
      </c>
      <c r="T203" s="116"/>
    </row>
    <row r="204" spans="1:20" s="14" customFormat="1" ht="35.1" customHeight="1">
      <c r="A204" s="213"/>
      <c r="B204" s="213"/>
      <c r="C204" s="39" t="s">
        <v>86</v>
      </c>
      <c r="D204" s="13" t="s">
        <v>94</v>
      </c>
      <c r="E204" s="135">
        <v>50</v>
      </c>
      <c r="F204" s="136"/>
      <c r="G204" s="121">
        <v>0.05</v>
      </c>
      <c r="H204" s="129">
        <f t="shared" si="115"/>
        <v>0</v>
      </c>
      <c r="I204" s="129">
        <f t="shared" si="116"/>
        <v>0</v>
      </c>
      <c r="J204" s="135">
        <v>50</v>
      </c>
      <c r="K204" s="136"/>
      <c r="L204" s="121">
        <v>0.05</v>
      </c>
      <c r="M204" s="129">
        <f t="shared" si="117"/>
        <v>0</v>
      </c>
      <c r="N204" s="129">
        <f t="shared" si="118"/>
        <v>0</v>
      </c>
      <c r="O204" s="135">
        <v>50</v>
      </c>
      <c r="P204" s="96"/>
      <c r="Q204" s="97">
        <v>0.05</v>
      </c>
      <c r="R204" s="88">
        <f t="shared" si="119"/>
        <v>0</v>
      </c>
      <c r="S204" s="88">
        <f t="shared" si="120"/>
        <v>0</v>
      </c>
      <c r="T204" s="116"/>
    </row>
    <row r="205" spans="1:20" s="14" customFormat="1" ht="35.1" customHeight="1">
      <c r="A205" s="213"/>
      <c r="B205" s="213"/>
      <c r="C205" s="39" t="s">
        <v>87</v>
      </c>
      <c r="D205" s="13" t="s">
        <v>22</v>
      </c>
      <c r="E205" s="135">
        <v>10000</v>
      </c>
      <c r="F205" s="136"/>
      <c r="G205" s="121">
        <v>0.05</v>
      </c>
      <c r="H205" s="129">
        <f t="shared" si="115"/>
        <v>0</v>
      </c>
      <c r="I205" s="129">
        <f t="shared" si="116"/>
        <v>0</v>
      </c>
      <c r="J205" s="135">
        <v>10000</v>
      </c>
      <c r="K205" s="136"/>
      <c r="L205" s="121">
        <v>0.05</v>
      </c>
      <c r="M205" s="129">
        <f t="shared" si="117"/>
        <v>0</v>
      </c>
      <c r="N205" s="129">
        <f t="shared" si="118"/>
        <v>0</v>
      </c>
      <c r="O205" s="135">
        <v>10000</v>
      </c>
      <c r="P205" s="96"/>
      <c r="Q205" s="97">
        <v>0.05</v>
      </c>
      <c r="R205" s="88">
        <f t="shared" si="119"/>
        <v>0</v>
      </c>
      <c r="S205" s="88">
        <f t="shared" si="120"/>
        <v>0</v>
      </c>
      <c r="T205" s="116"/>
    </row>
    <row r="206" spans="1:20" s="14" customFormat="1" ht="35.1" customHeight="1">
      <c r="A206" s="213"/>
      <c r="B206" s="213"/>
      <c r="C206" s="39" t="s">
        <v>88</v>
      </c>
      <c r="D206" s="13" t="s">
        <v>94</v>
      </c>
      <c r="E206" s="135">
        <v>30</v>
      </c>
      <c r="F206" s="136"/>
      <c r="G206" s="121">
        <v>0.05</v>
      </c>
      <c r="H206" s="129">
        <f t="shared" si="115"/>
        <v>0</v>
      </c>
      <c r="I206" s="129">
        <f t="shared" si="116"/>
        <v>0</v>
      </c>
      <c r="J206" s="135">
        <v>30</v>
      </c>
      <c r="K206" s="136"/>
      <c r="L206" s="121">
        <v>0.05</v>
      </c>
      <c r="M206" s="129">
        <f t="shared" si="117"/>
        <v>0</v>
      </c>
      <c r="N206" s="129">
        <f t="shared" si="118"/>
        <v>0</v>
      </c>
      <c r="O206" s="135">
        <v>30</v>
      </c>
      <c r="P206" s="96"/>
      <c r="Q206" s="97">
        <v>0.05</v>
      </c>
      <c r="R206" s="88">
        <f t="shared" si="119"/>
        <v>0</v>
      </c>
      <c r="S206" s="88">
        <f t="shared" si="120"/>
        <v>0</v>
      </c>
      <c r="T206" s="116"/>
    </row>
    <row r="207" spans="1:20" s="14" customFormat="1" ht="35.1" customHeight="1">
      <c r="A207" s="213"/>
      <c r="B207" s="213"/>
      <c r="C207" s="39" t="s">
        <v>89</v>
      </c>
      <c r="D207" s="13" t="s">
        <v>22</v>
      </c>
      <c r="E207" s="135">
        <v>5000</v>
      </c>
      <c r="F207" s="136"/>
      <c r="G207" s="121">
        <v>0.05</v>
      </c>
      <c r="H207" s="129">
        <f t="shared" si="115"/>
        <v>0</v>
      </c>
      <c r="I207" s="129">
        <f t="shared" si="116"/>
        <v>0</v>
      </c>
      <c r="J207" s="135">
        <v>5000</v>
      </c>
      <c r="K207" s="136"/>
      <c r="L207" s="121">
        <v>0.05</v>
      </c>
      <c r="M207" s="129">
        <f t="shared" si="117"/>
        <v>0</v>
      </c>
      <c r="N207" s="129">
        <f t="shared" si="118"/>
        <v>0</v>
      </c>
      <c r="O207" s="135">
        <v>5000</v>
      </c>
      <c r="P207" s="96"/>
      <c r="Q207" s="97">
        <v>0.05</v>
      </c>
      <c r="R207" s="88">
        <f t="shared" si="119"/>
        <v>0</v>
      </c>
      <c r="S207" s="88">
        <f t="shared" si="120"/>
        <v>0</v>
      </c>
      <c r="T207" s="116"/>
    </row>
    <row r="208" spans="1:20" s="14" customFormat="1" ht="35.1" customHeight="1">
      <c r="A208" s="213"/>
      <c r="B208" s="213"/>
      <c r="C208" s="39" t="s">
        <v>90</v>
      </c>
      <c r="D208" s="13" t="s">
        <v>94</v>
      </c>
      <c r="E208" s="135">
        <v>30</v>
      </c>
      <c r="F208" s="136"/>
      <c r="G208" s="121">
        <v>0.05</v>
      </c>
      <c r="H208" s="129">
        <f t="shared" si="115"/>
        <v>0</v>
      </c>
      <c r="I208" s="129">
        <f t="shared" si="116"/>
        <v>0</v>
      </c>
      <c r="J208" s="135">
        <v>30</v>
      </c>
      <c r="K208" s="136"/>
      <c r="L208" s="121">
        <v>0.05</v>
      </c>
      <c r="M208" s="129">
        <f t="shared" si="117"/>
        <v>0</v>
      </c>
      <c r="N208" s="129">
        <f t="shared" si="118"/>
        <v>0</v>
      </c>
      <c r="O208" s="135">
        <v>30</v>
      </c>
      <c r="P208" s="96"/>
      <c r="Q208" s="97">
        <v>0.05</v>
      </c>
      <c r="R208" s="88">
        <f t="shared" si="119"/>
        <v>0</v>
      </c>
      <c r="S208" s="88">
        <f t="shared" si="120"/>
        <v>0</v>
      </c>
      <c r="T208" s="116"/>
    </row>
    <row r="209" spans="1:20" s="14" customFormat="1" ht="35.1" customHeight="1">
      <c r="A209" s="213"/>
      <c r="B209" s="213"/>
      <c r="C209" s="39" t="s">
        <v>91</v>
      </c>
      <c r="D209" s="13" t="s">
        <v>22</v>
      </c>
      <c r="E209" s="135">
        <v>5000</v>
      </c>
      <c r="F209" s="136"/>
      <c r="G209" s="121">
        <v>0.05</v>
      </c>
      <c r="H209" s="129">
        <f t="shared" si="115"/>
        <v>0</v>
      </c>
      <c r="I209" s="129">
        <f t="shared" si="116"/>
        <v>0</v>
      </c>
      <c r="J209" s="135">
        <v>5000</v>
      </c>
      <c r="K209" s="136"/>
      <c r="L209" s="121">
        <v>0.05</v>
      </c>
      <c r="M209" s="129">
        <f t="shared" si="117"/>
        <v>0</v>
      </c>
      <c r="N209" s="129">
        <f t="shared" si="118"/>
        <v>0</v>
      </c>
      <c r="O209" s="135">
        <v>5000</v>
      </c>
      <c r="P209" s="96"/>
      <c r="Q209" s="97">
        <v>0.05</v>
      </c>
      <c r="R209" s="88">
        <f t="shared" si="119"/>
        <v>0</v>
      </c>
      <c r="S209" s="88">
        <f t="shared" si="120"/>
        <v>0</v>
      </c>
      <c r="T209" s="116"/>
    </row>
    <row r="210" spans="1:20" s="14" customFormat="1" ht="35.1" customHeight="1">
      <c r="A210" s="213"/>
      <c r="B210" s="213"/>
      <c r="C210" s="39" t="s">
        <v>92</v>
      </c>
      <c r="D210" s="13" t="s">
        <v>94</v>
      </c>
      <c r="E210" s="135">
        <v>30</v>
      </c>
      <c r="F210" s="136"/>
      <c r="G210" s="121">
        <v>0.05</v>
      </c>
      <c r="H210" s="129">
        <f t="shared" si="115"/>
        <v>0</v>
      </c>
      <c r="I210" s="129">
        <f t="shared" si="116"/>
        <v>0</v>
      </c>
      <c r="J210" s="135">
        <v>30</v>
      </c>
      <c r="K210" s="136"/>
      <c r="L210" s="121">
        <v>0.05</v>
      </c>
      <c r="M210" s="129">
        <f t="shared" si="117"/>
        <v>0</v>
      </c>
      <c r="N210" s="129">
        <f t="shared" si="118"/>
        <v>0</v>
      </c>
      <c r="O210" s="135">
        <v>30</v>
      </c>
      <c r="P210" s="96"/>
      <c r="Q210" s="97">
        <v>0.05</v>
      </c>
      <c r="R210" s="88">
        <f t="shared" si="119"/>
        <v>0</v>
      </c>
      <c r="S210" s="88">
        <f t="shared" si="120"/>
        <v>0</v>
      </c>
      <c r="T210" s="116"/>
    </row>
    <row r="211" spans="1:20" s="14" customFormat="1" ht="35.1" customHeight="1">
      <c r="A211" s="213"/>
      <c r="B211" s="213"/>
      <c r="C211" s="39" t="s">
        <v>93</v>
      </c>
      <c r="D211" s="13" t="s">
        <v>22</v>
      </c>
      <c r="E211" s="135">
        <v>5000</v>
      </c>
      <c r="F211" s="136"/>
      <c r="G211" s="121">
        <v>0.05</v>
      </c>
      <c r="H211" s="129">
        <f t="shared" si="115"/>
        <v>0</v>
      </c>
      <c r="I211" s="129">
        <f t="shared" si="116"/>
        <v>0</v>
      </c>
      <c r="J211" s="135">
        <v>5000</v>
      </c>
      <c r="K211" s="136"/>
      <c r="L211" s="121">
        <v>0.05</v>
      </c>
      <c r="M211" s="129">
        <f t="shared" si="117"/>
        <v>0</v>
      </c>
      <c r="N211" s="129">
        <f t="shared" si="118"/>
        <v>0</v>
      </c>
      <c r="O211" s="135">
        <v>5000</v>
      </c>
      <c r="P211" s="96"/>
      <c r="Q211" s="97">
        <v>0.05</v>
      </c>
      <c r="R211" s="88">
        <f t="shared" si="119"/>
        <v>0</v>
      </c>
      <c r="S211" s="88">
        <f t="shared" si="120"/>
        <v>0</v>
      </c>
      <c r="T211" s="116"/>
    </row>
    <row r="212" spans="1:20" s="14" customFormat="1" ht="35.1" customHeight="1">
      <c r="A212" s="213"/>
      <c r="B212" s="213"/>
      <c r="C212" s="39" t="s">
        <v>95</v>
      </c>
      <c r="D212" s="13" t="s">
        <v>8</v>
      </c>
      <c r="E212" s="135">
        <v>10</v>
      </c>
      <c r="F212" s="136"/>
      <c r="G212" s="121">
        <v>0.05</v>
      </c>
      <c r="H212" s="129">
        <f t="shared" si="115"/>
        <v>0</v>
      </c>
      <c r="I212" s="129">
        <f t="shared" si="116"/>
        <v>0</v>
      </c>
      <c r="J212" s="135">
        <v>10</v>
      </c>
      <c r="K212" s="136"/>
      <c r="L212" s="121">
        <v>0.05</v>
      </c>
      <c r="M212" s="129">
        <f t="shared" si="117"/>
        <v>0</v>
      </c>
      <c r="N212" s="129">
        <f t="shared" si="118"/>
        <v>0</v>
      </c>
      <c r="O212" s="135">
        <v>10</v>
      </c>
      <c r="P212" s="96"/>
      <c r="Q212" s="97">
        <v>0.05</v>
      </c>
      <c r="R212" s="88">
        <f t="shared" si="119"/>
        <v>0</v>
      </c>
      <c r="S212" s="88">
        <f t="shared" si="120"/>
        <v>0</v>
      </c>
      <c r="T212" s="116"/>
    </row>
    <row r="213" spans="1:20" s="14" customFormat="1" ht="35.1" customHeight="1">
      <c r="A213" s="213"/>
      <c r="B213" s="213"/>
      <c r="C213" s="39" t="s">
        <v>96</v>
      </c>
      <c r="D213" s="13" t="s">
        <v>22</v>
      </c>
      <c r="E213" s="135">
        <v>2000</v>
      </c>
      <c r="F213" s="136"/>
      <c r="G213" s="121">
        <v>0.05</v>
      </c>
      <c r="H213" s="129">
        <f t="shared" si="115"/>
        <v>0</v>
      </c>
      <c r="I213" s="129">
        <f t="shared" si="116"/>
        <v>0</v>
      </c>
      <c r="J213" s="135">
        <v>2000</v>
      </c>
      <c r="K213" s="136"/>
      <c r="L213" s="121">
        <v>0.05</v>
      </c>
      <c r="M213" s="129">
        <f t="shared" si="117"/>
        <v>0</v>
      </c>
      <c r="N213" s="129">
        <f t="shared" si="118"/>
        <v>0</v>
      </c>
      <c r="O213" s="135">
        <v>2000</v>
      </c>
      <c r="P213" s="96"/>
      <c r="Q213" s="97">
        <v>0.05</v>
      </c>
      <c r="R213" s="88">
        <f t="shared" si="119"/>
        <v>0</v>
      </c>
      <c r="S213" s="88">
        <f t="shared" si="120"/>
        <v>0</v>
      </c>
      <c r="T213" s="116"/>
    </row>
    <row r="214" spans="1:20" ht="30" customHeight="1">
      <c r="A214" s="213"/>
      <c r="B214" s="213"/>
      <c r="C214" s="30" t="s">
        <v>51</v>
      </c>
      <c r="D214" s="25"/>
      <c r="E214" s="94"/>
      <c r="F214" s="130"/>
      <c r="G214" s="132"/>
      <c r="H214" s="133"/>
      <c r="I214" s="133"/>
      <c r="J214" s="94"/>
      <c r="K214" s="130"/>
      <c r="L214" s="132"/>
      <c r="M214" s="133"/>
      <c r="N214" s="133"/>
      <c r="O214" s="94"/>
      <c r="P214" s="95"/>
      <c r="Q214" s="99"/>
      <c r="R214" s="90"/>
      <c r="S214" s="90"/>
    </row>
    <row r="215" spans="1:20" ht="30" customHeight="1">
      <c r="A215" s="213"/>
      <c r="B215" s="213"/>
      <c r="C215" s="42" t="s">
        <v>25</v>
      </c>
      <c r="D215" s="32" t="s">
        <v>26</v>
      </c>
      <c r="E215" s="94">
        <v>30</v>
      </c>
      <c r="F215" s="130"/>
      <c r="G215" s="121">
        <v>0.18</v>
      </c>
      <c r="H215" s="129">
        <f t="shared" ref="H215:H239" si="121">F215*(100%+G215)</f>
        <v>0</v>
      </c>
      <c r="I215" s="129">
        <f t="shared" ref="I215:I239" si="122">E215*H215</f>
        <v>0</v>
      </c>
      <c r="J215" s="94">
        <v>30</v>
      </c>
      <c r="K215" s="130"/>
      <c r="L215" s="121">
        <v>0.18</v>
      </c>
      <c r="M215" s="129">
        <f t="shared" ref="M215:M239" si="123">K215*(100%+L215)</f>
        <v>0</v>
      </c>
      <c r="N215" s="129">
        <f t="shared" ref="N215:N239" si="124">J215*M215</f>
        <v>0</v>
      </c>
      <c r="O215" s="94">
        <v>30</v>
      </c>
      <c r="P215" s="95"/>
      <c r="Q215" s="97">
        <v>0.18</v>
      </c>
      <c r="R215" s="88">
        <f t="shared" ref="R215:R239" si="125">P215*(100%+Q215)</f>
        <v>0</v>
      </c>
      <c r="S215" s="88">
        <f t="shared" ref="S215:S239" si="126">O215*R215</f>
        <v>0</v>
      </c>
    </row>
    <row r="216" spans="1:20" ht="30" customHeight="1">
      <c r="A216" s="213"/>
      <c r="B216" s="213"/>
      <c r="C216" s="42" t="s">
        <v>27</v>
      </c>
      <c r="D216" s="32" t="s">
        <v>26</v>
      </c>
      <c r="E216" s="94">
        <v>30</v>
      </c>
      <c r="F216" s="130"/>
      <c r="G216" s="121">
        <v>0.18</v>
      </c>
      <c r="H216" s="129">
        <f t="shared" si="121"/>
        <v>0</v>
      </c>
      <c r="I216" s="129">
        <f t="shared" si="122"/>
        <v>0</v>
      </c>
      <c r="J216" s="94">
        <v>30</v>
      </c>
      <c r="K216" s="130"/>
      <c r="L216" s="121">
        <v>0.18</v>
      </c>
      <c r="M216" s="129">
        <f t="shared" si="123"/>
        <v>0</v>
      </c>
      <c r="N216" s="129">
        <f t="shared" si="124"/>
        <v>0</v>
      </c>
      <c r="O216" s="94">
        <v>30</v>
      </c>
      <c r="P216" s="95"/>
      <c r="Q216" s="97">
        <v>0.18</v>
      </c>
      <c r="R216" s="88">
        <f t="shared" si="125"/>
        <v>0</v>
      </c>
      <c r="S216" s="88">
        <f t="shared" si="126"/>
        <v>0</v>
      </c>
    </row>
    <row r="217" spans="1:20" ht="30" customHeight="1">
      <c r="A217" s="213"/>
      <c r="B217" s="213"/>
      <c r="C217" s="42" t="s">
        <v>28</v>
      </c>
      <c r="D217" s="32" t="s">
        <v>26</v>
      </c>
      <c r="E217" s="94">
        <v>30</v>
      </c>
      <c r="F217" s="130"/>
      <c r="G217" s="121">
        <v>0.18</v>
      </c>
      <c r="H217" s="129">
        <f t="shared" si="121"/>
        <v>0</v>
      </c>
      <c r="I217" s="129">
        <f t="shared" si="122"/>
        <v>0</v>
      </c>
      <c r="J217" s="94">
        <v>30</v>
      </c>
      <c r="K217" s="130"/>
      <c r="L217" s="121">
        <v>0.18</v>
      </c>
      <c r="M217" s="129">
        <f t="shared" si="123"/>
        <v>0</v>
      </c>
      <c r="N217" s="129">
        <f t="shared" si="124"/>
        <v>0</v>
      </c>
      <c r="O217" s="94">
        <v>30</v>
      </c>
      <c r="P217" s="95"/>
      <c r="Q217" s="97">
        <v>0.18</v>
      </c>
      <c r="R217" s="88">
        <f t="shared" si="125"/>
        <v>0</v>
      </c>
      <c r="S217" s="88">
        <f t="shared" si="126"/>
        <v>0</v>
      </c>
    </row>
    <row r="218" spans="1:20" ht="30" customHeight="1">
      <c r="A218" s="213"/>
      <c r="B218" s="213"/>
      <c r="C218" s="42" t="s">
        <v>25</v>
      </c>
      <c r="D218" s="32" t="s">
        <v>42</v>
      </c>
      <c r="E218" s="94">
        <v>1</v>
      </c>
      <c r="F218" s="130"/>
      <c r="G218" s="121">
        <v>0.18</v>
      </c>
      <c r="H218" s="129">
        <f t="shared" si="121"/>
        <v>0</v>
      </c>
      <c r="I218" s="129">
        <f t="shared" si="122"/>
        <v>0</v>
      </c>
      <c r="J218" s="94">
        <v>8</v>
      </c>
      <c r="K218" s="130"/>
      <c r="L218" s="121">
        <v>0.18</v>
      </c>
      <c r="M218" s="129">
        <f t="shared" si="123"/>
        <v>0</v>
      </c>
      <c r="N218" s="129">
        <f t="shared" si="124"/>
        <v>0</v>
      </c>
      <c r="O218" s="94">
        <v>15</v>
      </c>
      <c r="P218" s="95"/>
      <c r="Q218" s="97">
        <v>0.18</v>
      </c>
      <c r="R218" s="88">
        <f t="shared" si="125"/>
        <v>0</v>
      </c>
      <c r="S218" s="88">
        <f t="shared" si="126"/>
        <v>0</v>
      </c>
    </row>
    <row r="219" spans="1:20" ht="30" customHeight="1">
      <c r="A219" s="213"/>
      <c r="B219" s="213"/>
      <c r="C219" s="42" t="s">
        <v>27</v>
      </c>
      <c r="D219" s="32" t="s">
        <v>42</v>
      </c>
      <c r="E219" s="94">
        <v>2</v>
      </c>
      <c r="F219" s="130"/>
      <c r="G219" s="121">
        <v>0.18</v>
      </c>
      <c r="H219" s="129">
        <f t="shared" si="121"/>
        <v>0</v>
      </c>
      <c r="I219" s="129">
        <f t="shared" si="122"/>
        <v>0</v>
      </c>
      <c r="J219" s="94">
        <v>16</v>
      </c>
      <c r="K219" s="130"/>
      <c r="L219" s="121">
        <v>0.18</v>
      </c>
      <c r="M219" s="129">
        <f t="shared" si="123"/>
        <v>0</v>
      </c>
      <c r="N219" s="129">
        <f t="shared" si="124"/>
        <v>0</v>
      </c>
      <c r="O219" s="94">
        <v>30</v>
      </c>
      <c r="P219" s="95"/>
      <c r="Q219" s="97">
        <v>0.18</v>
      </c>
      <c r="R219" s="88">
        <f t="shared" si="125"/>
        <v>0</v>
      </c>
      <c r="S219" s="88">
        <f t="shared" si="126"/>
        <v>0</v>
      </c>
    </row>
    <row r="220" spans="1:20" ht="30" customHeight="1">
      <c r="A220" s="213"/>
      <c r="B220" s="213"/>
      <c r="C220" s="42" t="s">
        <v>28</v>
      </c>
      <c r="D220" s="32" t="s">
        <v>42</v>
      </c>
      <c r="E220" s="94">
        <v>2</v>
      </c>
      <c r="F220" s="130"/>
      <c r="G220" s="121">
        <v>0.18</v>
      </c>
      <c r="H220" s="129">
        <f t="shared" si="121"/>
        <v>0</v>
      </c>
      <c r="I220" s="129">
        <f t="shared" si="122"/>
        <v>0</v>
      </c>
      <c r="J220" s="94">
        <v>16</v>
      </c>
      <c r="K220" s="130"/>
      <c r="L220" s="121">
        <v>0.18</v>
      </c>
      <c r="M220" s="129">
        <f t="shared" si="123"/>
        <v>0</v>
      </c>
      <c r="N220" s="129">
        <f t="shared" si="124"/>
        <v>0</v>
      </c>
      <c r="O220" s="94">
        <v>30</v>
      </c>
      <c r="P220" s="95"/>
      <c r="Q220" s="97">
        <v>0.18</v>
      </c>
      <c r="R220" s="88">
        <f t="shared" si="125"/>
        <v>0</v>
      </c>
      <c r="S220" s="88">
        <f t="shared" si="126"/>
        <v>0</v>
      </c>
    </row>
    <row r="221" spans="1:20" ht="30" customHeight="1">
      <c r="A221" s="213"/>
      <c r="B221" s="213"/>
      <c r="C221" s="43" t="s">
        <v>101</v>
      </c>
      <c r="D221" s="32" t="s">
        <v>8</v>
      </c>
      <c r="E221" s="94">
        <v>10</v>
      </c>
      <c r="F221" s="130"/>
      <c r="G221" s="121">
        <v>0.18</v>
      </c>
      <c r="H221" s="129">
        <f t="shared" si="121"/>
        <v>0</v>
      </c>
      <c r="I221" s="129">
        <f t="shared" si="122"/>
        <v>0</v>
      </c>
      <c r="J221" s="94">
        <v>10</v>
      </c>
      <c r="K221" s="130"/>
      <c r="L221" s="121">
        <v>0.18</v>
      </c>
      <c r="M221" s="129">
        <f t="shared" si="123"/>
        <v>0</v>
      </c>
      <c r="N221" s="129">
        <f t="shared" si="124"/>
        <v>0</v>
      </c>
      <c r="O221" s="94">
        <v>10</v>
      </c>
      <c r="P221" s="95"/>
      <c r="Q221" s="97">
        <v>0.18</v>
      </c>
      <c r="R221" s="88">
        <f t="shared" si="125"/>
        <v>0</v>
      </c>
      <c r="S221" s="88">
        <f t="shared" si="126"/>
        <v>0</v>
      </c>
    </row>
    <row r="222" spans="1:20" ht="30" customHeight="1">
      <c r="A222" s="213"/>
      <c r="B222" s="213"/>
      <c r="C222" s="43" t="s">
        <v>102</v>
      </c>
      <c r="D222" s="32" t="s">
        <v>8</v>
      </c>
      <c r="E222" s="94">
        <v>5</v>
      </c>
      <c r="F222" s="130"/>
      <c r="G222" s="121">
        <v>0.18</v>
      </c>
      <c r="H222" s="129">
        <f t="shared" si="121"/>
        <v>0</v>
      </c>
      <c r="I222" s="129">
        <f t="shared" si="122"/>
        <v>0</v>
      </c>
      <c r="J222" s="94">
        <v>5</v>
      </c>
      <c r="K222" s="130"/>
      <c r="L222" s="121">
        <v>0.18</v>
      </c>
      <c r="M222" s="129">
        <f t="shared" si="123"/>
        <v>0</v>
      </c>
      <c r="N222" s="129">
        <f t="shared" si="124"/>
        <v>0</v>
      </c>
      <c r="O222" s="94">
        <v>5</v>
      </c>
      <c r="P222" s="95"/>
      <c r="Q222" s="97">
        <v>0.18</v>
      </c>
      <c r="R222" s="88">
        <f t="shared" si="125"/>
        <v>0</v>
      </c>
      <c r="S222" s="88">
        <f t="shared" si="126"/>
        <v>0</v>
      </c>
    </row>
    <row r="223" spans="1:20" ht="30" customHeight="1">
      <c r="A223" s="213"/>
      <c r="B223" s="213"/>
      <c r="C223" s="43" t="s">
        <v>97</v>
      </c>
      <c r="D223" s="32" t="s">
        <v>8</v>
      </c>
      <c r="E223" s="94">
        <v>10</v>
      </c>
      <c r="F223" s="130"/>
      <c r="G223" s="121">
        <v>0.18</v>
      </c>
      <c r="H223" s="129">
        <f t="shared" si="121"/>
        <v>0</v>
      </c>
      <c r="I223" s="129">
        <f t="shared" si="122"/>
        <v>0</v>
      </c>
      <c r="J223" s="94">
        <v>10</v>
      </c>
      <c r="K223" s="130"/>
      <c r="L223" s="121">
        <v>0.18</v>
      </c>
      <c r="M223" s="129">
        <f t="shared" si="123"/>
        <v>0</v>
      </c>
      <c r="N223" s="129">
        <f t="shared" si="124"/>
        <v>0</v>
      </c>
      <c r="O223" s="94">
        <v>10</v>
      </c>
      <c r="P223" s="95"/>
      <c r="Q223" s="97">
        <v>0.18</v>
      </c>
      <c r="R223" s="88">
        <f t="shared" si="125"/>
        <v>0</v>
      </c>
      <c r="S223" s="88">
        <f t="shared" si="126"/>
        <v>0</v>
      </c>
    </row>
    <row r="224" spans="1:20" ht="30" customHeight="1">
      <c r="A224" s="213"/>
      <c r="B224" s="213"/>
      <c r="C224" s="43" t="s">
        <v>98</v>
      </c>
      <c r="D224" s="32" t="s">
        <v>8</v>
      </c>
      <c r="E224" s="94">
        <v>5</v>
      </c>
      <c r="F224" s="130"/>
      <c r="G224" s="121">
        <v>0.18</v>
      </c>
      <c r="H224" s="129">
        <f t="shared" si="121"/>
        <v>0</v>
      </c>
      <c r="I224" s="129">
        <f t="shared" si="122"/>
        <v>0</v>
      </c>
      <c r="J224" s="94">
        <v>5</v>
      </c>
      <c r="K224" s="130"/>
      <c r="L224" s="121">
        <v>0.18</v>
      </c>
      <c r="M224" s="129">
        <f t="shared" si="123"/>
        <v>0</v>
      </c>
      <c r="N224" s="129">
        <f t="shared" si="124"/>
        <v>0</v>
      </c>
      <c r="O224" s="94">
        <v>5</v>
      </c>
      <c r="P224" s="95"/>
      <c r="Q224" s="97">
        <v>0.18</v>
      </c>
      <c r="R224" s="88">
        <f t="shared" si="125"/>
        <v>0</v>
      </c>
      <c r="S224" s="88">
        <f t="shared" si="126"/>
        <v>0</v>
      </c>
    </row>
    <row r="225" spans="1:19" ht="30" customHeight="1">
      <c r="A225" s="213"/>
      <c r="B225" s="213"/>
      <c r="C225" s="43" t="s">
        <v>99</v>
      </c>
      <c r="D225" s="32" t="s">
        <v>8</v>
      </c>
      <c r="E225" s="94">
        <v>10</v>
      </c>
      <c r="F225" s="130"/>
      <c r="G225" s="121">
        <v>0.18</v>
      </c>
      <c r="H225" s="129">
        <f t="shared" si="121"/>
        <v>0</v>
      </c>
      <c r="I225" s="129">
        <f t="shared" si="122"/>
        <v>0</v>
      </c>
      <c r="J225" s="94">
        <v>10</v>
      </c>
      <c r="K225" s="130"/>
      <c r="L225" s="121">
        <v>0.18</v>
      </c>
      <c r="M225" s="129">
        <f t="shared" si="123"/>
        <v>0</v>
      </c>
      <c r="N225" s="129">
        <f t="shared" si="124"/>
        <v>0</v>
      </c>
      <c r="O225" s="94">
        <v>10</v>
      </c>
      <c r="P225" s="95"/>
      <c r="Q225" s="97">
        <v>0.18</v>
      </c>
      <c r="R225" s="88">
        <f t="shared" si="125"/>
        <v>0</v>
      </c>
      <c r="S225" s="88">
        <f t="shared" si="126"/>
        <v>0</v>
      </c>
    </row>
    <row r="226" spans="1:19" ht="30" customHeight="1">
      <c r="A226" s="213"/>
      <c r="B226" s="213"/>
      <c r="C226" s="43" t="s">
        <v>100</v>
      </c>
      <c r="D226" s="32" t="s">
        <v>8</v>
      </c>
      <c r="E226" s="94">
        <v>5</v>
      </c>
      <c r="F226" s="130"/>
      <c r="G226" s="121">
        <v>0.18</v>
      </c>
      <c r="H226" s="129">
        <f t="shared" si="121"/>
        <v>0</v>
      </c>
      <c r="I226" s="129">
        <f t="shared" si="122"/>
        <v>0</v>
      </c>
      <c r="J226" s="94">
        <v>5</v>
      </c>
      <c r="K226" s="130"/>
      <c r="L226" s="121">
        <v>0.18</v>
      </c>
      <c r="M226" s="129">
        <f t="shared" si="123"/>
        <v>0</v>
      </c>
      <c r="N226" s="129">
        <f t="shared" si="124"/>
        <v>0</v>
      </c>
      <c r="O226" s="94">
        <v>5</v>
      </c>
      <c r="P226" s="95"/>
      <c r="Q226" s="97">
        <v>0.18</v>
      </c>
      <c r="R226" s="88">
        <f t="shared" si="125"/>
        <v>0</v>
      </c>
      <c r="S226" s="88">
        <f t="shared" si="126"/>
        <v>0</v>
      </c>
    </row>
    <row r="227" spans="1:19" ht="30" customHeight="1">
      <c r="A227" s="213"/>
      <c r="B227" s="213"/>
      <c r="C227" s="43" t="s">
        <v>103</v>
      </c>
      <c r="D227" s="32" t="s">
        <v>8</v>
      </c>
      <c r="E227" s="94">
        <v>10</v>
      </c>
      <c r="F227" s="130"/>
      <c r="G227" s="121">
        <v>0.18</v>
      </c>
      <c r="H227" s="129">
        <f t="shared" si="121"/>
        <v>0</v>
      </c>
      <c r="I227" s="129">
        <f t="shared" si="122"/>
        <v>0</v>
      </c>
      <c r="J227" s="94">
        <v>10</v>
      </c>
      <c r="K227" s="130"/>
      <c r="L227" s="121">
        <v>0.18</v>
      </c>
      <c r="M227" s="129">
        <f t="shared" si="123"/>
        <v>0</v>
      </c>
      <c r="N227" s="129">
        <f t="shared" si="124"/>
        <v>0</v>
      </c>
      <c r="O227" s="94">
        <v>10</v>
      </c>
      <c r="P227" s="95"/>
      <c r="Q227" s="97">
        <v>0.18</v>
      </c>
      <c r="R227" s="88">
        <f t="shared" si="125"/>
        <v>0</v>
      </c>
      <c r="S227" s="88">
        <f t="shared" si="126"/>
        <v>0</v>
      </c>
    </row>
    <row r="228" spans="1:19" ht="30" customHeight="1">
      <c r="A228" s="213"/>
      <c r="B228" s="213"/>
      <c r="C228" s="43" t="s">
        <v>104</v>
      </c>
      <c r="D228" s="32" t="s">
        <v>8</v>
      </c>
      <c r="E228" s="94">
        <v>5</v>
      </c>
      <c r="F228" s="130"/>
      <c r="G228" s="121">
        <v>0.18</v>
      </c>
      <c r="H228" s="129">
        <f t="shared" si="121"/>
        <v>0</v>
      </c>
      <c r="I228" s="129">
        <f t="shared" si="122"/>
        <v>0</v>
      </c>
      <c r="J228" s="94">
        <v>5</v>
      </c>
      <c r="K228" s="130"/>
      <c r="L228" s="121">
        <v>0.18</v>
      </c>
      <c r="M228" s="129">
        <f t="shared" si="123"/>
        <v>0</v>
      </c>
      <c r="N228" s="129">
        <f t="shared" si="124"/>
        <v>0</v>
      </c>
      <c r="O228" s="94">
        <v>5</v>
      </c>
      <c r="P228" s="95"/>
      <c r="Q228" s="97">
        <v>0.18</v>
      </c>
      <c r="R228" s="88">
        <f t="shared" si="125"/>
        <v>0</v>
      </c>
      <c r="S228" s="88">
        <f t="shared" si="126"/>
        <v>0</v>
      </c>
    </row>
    <row r="229" spans="1:19" ht="30" customHeight="1">
      <c r="A229" s="213"/>
      <c r="B229" s="213"/>
      <c r="C229" s="43" t="s">
        <v>29</v>
      </c>
      <c r="D229" s="32" t="s">
        <v>8</v>
      </c>
      <c r="E229" s="94">
        <v>1</v>
      </c>
      <c r="F229" s="130"/>
      <c r="G229" s="121">
        <v>0.18</v>
      </c>
      <c r="H229" s="129">
        <f t="shared" si="121"/>
        <v>0</v>
      </c>
      <c r="I229" s="129">
        <f t="shared" si="122"/>
        <v>0</v>
      </c>
      <c r="J229" s="94">
        <v>1</v>
      </c>
      <c r="K229" s="130"/>
      <c r="L229" s="121">
        <v>0.18</v>
      </c>
      <c r="M229" s="129">
        <f t="shared" si="123"/>
        <v>0</v>
      </c>
      <c r="N229" s="129">
        <f t="shared" si="124"/>
        <v>0</v>
      </c>
      <c r="O229" s="94">
        <v>1</v>
      </c>
      <c r="P229" s="95"/>
      <c r="Q229" s="97">
        <v>0.18</v>
      </c>
      <c r="R229" s="88">
        <f t="shared" si="125"/>
        <v>0</v>
      </c>
      <c r="S229" s="88">
        <f t="shared" si="126"/>
        <v>0</v>
      </c>
    </row>
    <row r="230" spans="1:19" ht="30" customHeight="1">
      <c r="A230" s="213"/>
      <c r="B230" s="213"/>
      <c r="C230" s="43" t="s">
        <v>30</v>
      </c>
      <c r="D230" s="32" t="s">
        <v>8</v>
      </c>
      <c r="E230" s="94">
        <v>1</v>
      </c>
      <c r="F230" s="130"/>
      <c r="G230" s="121">
        <v>0.18</v>
      </c>
      <c r="H230" s="129">
        <f t="shared" si="121"/>
        <v>0</v>
      </c>
      <c r="I230" s="129">
        <f t="shared" si="122"/>
        <v>0</v>
      </c>
      <c r="J230" s="94">
        <v>1</v>
      </c>
      <c r="K230" s="130"/>
      <c r="L230" s="121">
        <v>0.18</v>
      </c>
      <c r="M230" s="129">
        <f t="shared" si="123"/>
        <v>0</v>
      </c>
      <c r="N230" s="129">
        <f t="shared" si="124"/>
        <v>0</v>
      </c>
      <c r="O230" s="94">
        <v>1</v>
      </c>
      <c r="P230" s="95"/>
      <c r="Q230" s="97">
        <v>0.18</v>
      </c>
      <c r="R230" s="88">
        <f t="shared" si="125"/>
        <v>0</v>
      </c>
      <c r="S230" s="88">
        <f t="shared" si="126"/>
        <v>0</v>
      </c>
    </row>
    <row r="231" spans="1:19" ht="30" customHeight="1">
      <c r="A231" s="213"/>
      <c r="B231" s="213"/>
      <c r="C231" s="43" t="s">
        <v>31</v>
      </c>
      <c r="D231" s="32" t="s">
        <v>8</v>
      </c>
      <c r="E231" s="94">
        <v>1</v>
      </c>
      <c r="F231" s="130"/>
      <c r="G231" s="121">
        <v>0.18</v>
      </c>
      <c r="H231" s="129">
        <f t="shared" si="121"/>
        <v>0</v>
      </c>
      <c r="I231" s="129">
        <f t="shared" si="122"/>
        <v>0</v>
      </c>
      <c r="J231" s="94">
        <v>1</v>
      </c>
      <c r="K231" s="130"/>
      <c r="L231" s="121">
        <v>0.18</v>
      </c>
      <c r="M231" s="129">
        <f t="shared" si="123"/>
        <v>0</v>
      </c>
      <c r="N231" s="129">
        <f t="shared" si="124"/>
        <v>0</v>
      </c>
      <c r="O231" s="94">
        <v>1</v>
      </c>
      <c r="P231" s="95"/>
      <c r="Q231" s="97">
        <v>0.18</v>
      </c>
      <c r="R231" s="88">
        <f t="shared" si="125"/>
        <v>0</v>
      </c>
      <c r="S231" s="88">
        <f t="shared" si="126"/>
        <v>0</v>
      </c>
    </row>
    <row r="232" spans="1:19" ht="30" customHeight="1">
      <c r="A232" s="213"/>
      <c r="B232" s="213"/>
      <c r="C232" s="43" t="s">
        <v>40</v>
      </c>
      <c r="D232" s="32" t="s">
        <v>8</v>
      </c>
      <c r="E232" s="94">
        <v>1</v>
      </c>
      <c r="F232" s="130"/>
      <c r="G232" s="121">
        <v>0.18</v>
      </c>
      <c r="H232" s="129">
        <f t="shared" si="121"/>
        <v>0</v>
      </c>
      <c r="I232" s="129">
        <f t="shared" si="122"/>
        <v>0</v>
      </c>
      <c r="J232" s="94">
        <v>1</v>
      </c>
      <c r="K232" s="130"/>
      <c r="L232" s="121">
        <v>0.18</v>
      </c>
      <c r="M232" s="129">
        <f t="shared" si="123"/>
        <v>0</v>
      </c>
      <c r="N232" s="129">
        <f t="shared" si="124"/>
        <v>0</v>
      </c>
      <c r="O232" s="94">
        <v>1</v>
      </c>
      <c r="P232" s="95"/>
      <c r="Q232" s="97">
        <v>0.18</v>
      </c>
      <c r="R232" s="88">
        <f t="shared" si="125"/>
        <v>0</v>
      </c>
      <c r="S232" s="88">
        <f t="shared" si="126"/>
        <v>0</v>
      </c>
    </row>
    <row r="233" spans="1:19" ht="30" customHeight="1">
      <c r="A233" s="213"/>
      <c r="B233" s="213"/>
      <c r="C233" s="43" t="s">
        <v>41</v>
      </c>
      <c r="D233" s="32" t="s">
        <v>8</v>
      </c>
      <c r="E233" s="94">
        <v>1</v>
      </c>
      <c r="F233" s="130"/>
      <c r="G233" s="121">
        <v>0.18</v>
      </c>
      <c r="H233" s="129">
        <f t="shared" si="121"/>
        <v>0</v>
      </c>
      <c r="I233" s="129">
        <f t="shared" si="122"/>
        <v>0</v>
      </c>
      <c r="J233" s="94">
        <v>1</v>
      </c>
      <c r="K233" s="130"/>
      <c r="L233" s="121">
        <v>0.18</v>
      </c>
      <c r="M233" s="129">
        <f t="shared" si="123"/>
        <v>0</v>
      </c>
      <c r="N233" s="129">
        <f t="shared" si="124"/>
        <v>0</v>
      </c>
      <c r="O233" s="94">
        <v>1</v>
      </c>
      <c r="P233" s="95"/>
      <c r="Q233" s="97">
        <v>0.18</v>
      </c>
      <c r="R233" s="88">
        <f t="shared" si="125"/>
        <v>0</v>
      </c>
      <c r="S233" s="88">
        <f t="shared" si="126"/>
        <v>0</v>
      </c>
    </row>
    <row r="234" spans="1:19" ht="48.75" customHeight="1">
      <c r="A234" s="213"/>
      <c r="B234" s="213"/>
      <c r="C234" s="43" t="s">
        <v>105</v>
      </c>
      <c r="D234" s="32" t="s">
        <v>4</v>
      </c>
      <c r="E234" s="94">
        <v>1</v>
      </c>
      <c r="F234" s="130"/>
      <c r="G234" s="121">
        <v>0.18</v>
      </c>
      <c r="H234" s="129">
        <f t="shared" si="121"/>
        <v>0</v>
      </c>
      <c r="I234" s="129">
        <f t="shared" si="122"/>
        <v>0</v>
      </c>
      <c r="J234" s="94">
        <v>1</v>
      </c>
      <c r="K234" s="130"/>
      <c r="L234" s="121">
        <v>0.18</v>
      </c>
      <c r="M234" s="129">
        <f t="shared" si="123"/>
        <v>0</v>
      </c>
      <c r="N234" s="129">
        <f t="shared" si="124"/>
        <v>0</v>
      </c>
      <c r="O234" s="94">
        <v>1</v>
      </c>
      <c r="P234" s="95"/>
      <c r="Q234" s="97">
        <v>0.18</v>
      </c>
      <c r="R234" s="88">
        <f t="shared" si="125"/>
        <v>0</v>
      </c>
      <c r="S234" s="88">
        <f t="shared" si="126"/>
        <v>0</v>
      </c>
    </row>
    <row r="235" spans="1:19" ht="46.5" customHeight="1">
      <c r="A235" s="213"/>
      <c r="B235" s="213"/>
      <c r="C235" s="43" t="s">
        <v>106</v>
      </c>
      <c r="D235" s="32" t="s">
        <v>4</v>
      </c>
      <c r="E235" s="94">
        <v>1</v>
      </c>
      <c r="F235" s="130"/>
      <c r="G235" s="121">
        <v>0.18</v>
      </c>
      <c r="H235" s="129">
        <f t="shared" si="121"/>
        <v>0</v>
      </c>
      <c r="I235" s="129">
        <f t="shared" si="122"/>
        <v>0</v>
      </c>
      <c r="J235" s="94">
        <v>1</v>
      </c>
      <c r="K235" s="130"/>
      <c r="L235" s="121">
        <v>0.18</v>
      </c>
      <c r="M235" s="129">
        <f t="shared" si="123"/>
        <v>0</v>
      </c>
      <c r="N235" s="129">
        <f t="shared" si="124"/>
        <v>0</v>
      </c>
      <c r="O235" s="94">
        <v>1</v>
      </c>
      <c r="P235" s="95"/>
      <c r="Q235" s="97">
        <v>0.18</v>
      </c>
      <c r="R235" s="88">
        <f t="shared" si="125"/>
        <v>0</v>
      </c>
      <c r="S235" s="88">
        <f t="shared" si="126"/>
        <v>0</v>
      </c>
    </row>
    <row r="236" spans="1:19" ht="44.25" customHeight="1">
      <c r="A236" s="213"/>
      <c r="B236" s="213"/>
      <c r="C236" s="43" t="s">
        <v>107</v>
      </c>
      <c r="D236" s="32" t="s">
        <v>4</v>
      </c>
      <c r="E236" s="94">
        <v>1</v>
      </c>
      <c r="F236" s="130"/>
      <c r="G236" s="121">
        <v>0.18</v>
      </c>
      <c r="H236" s="129">
        <f t="shared" si="121"/>
        <v>0</v>
      </c>
      <c r="I236" s="129">
        <f t="shared" si="122"/>
        <v>0</v>
      </c>
      <c r="J236" s="94">
        <v>1</v>
      </c>
      <c r="K236" s="130"/>
      <c r="L236" s="121">
        <v>0.18</v>
      </c>
      <c r="M236" s="129">
        <f t="shared" si="123"/>
        <v>0</v>
      </c>
      <c r="N236" s="129">
        <f t="shared" si="124"/>
        <v>0</v>
      </c>
      <c r="O236" s="94">
        <v>1</v>
      </c>
      <c r="P236" s="95"/>
      <c r="Q236" s="97">
        <v>0.18</v>
      </c>
      <c r="R236" s="88">
        <f t="shared" si="125"/>
        <v>0</v>
      </c>
      <c r="S236" s="88">
        <f t="shared" si="126"/>
        <v>0</v>
      </c>
    </row>
    <row r="237" spans="1:19" ht="30" customHeight="1">
      <c r="A237" s="213"/>
      <c r="B237" s="213"/>
      <c r="C237" s="43" t="s">
        <v>108</v>
      </c>
      <c r="D237" s="32" t="s">
        <v>4</v>
      </c>
      <c r="E237" s="94">
        <v>5</v>
      </c>
      <c r="F237" s="130"/>
      <c r="G237" s="121">
        <v>0.18</v>
      </c>
      <c r="H237" s="129">
        <f t="shared" si="121"/>
        <v>0</v>
      </c>
      <c r="I237" s="129">
        <f t="shared" si="122"/>
        <v>0</v>
      </c>
      <c r="J237" s="94">
        <v>5</v>
      </c>
      <c r="K237" s="130"/>
      <c r="L237" s="121">
        <v>0.18</v>
      </c>
      <c r="M237" s="129">
        <f t="shared" si="123"/>
        <v>0</v>
      </c>
      <c r="N237" s="129">
        <f t="shared" si="124"/>
        <v>0</v>
      </c>
      <c r="O237" s="94">
        <v>5</v>
      </c>
      <c r="P237" s="95"/>
      <c r="Q237" s="97">
        <v>0.18</v>
      </c>
      <c r="R237" s="88">
        <f t="shared" si="125"/>
        <v>0</v>
      </c>
      <c r="S237" s="88">
        <f t="shared" si="126"/>
        <v>0</v>
      </c>
    </row>
    <row r="238" spans="1:19" ht="30" customHeight="1">
      <c r="A238" s="213"/>
      <c r="B238" s="213"/>
      <c r="C238" s="43" t="s">
        <v>109</v>
      </c>
      <c r="D238" s="32" t="s">
        <v>94</v>
      </c>
      <c r="E238" s="94">
        <v>200</v>
      </c>
      <c r="F238" s="130"/>
      <c r="G238" s="121">
        <v>0.18</v>
      </c>
      <c r="H238" s="129">
        <f t="shared" si="121"/>
        <v>0</v>
      </c>
      <c r="I238" s="129">
        <f t="shared" si="122"/>
        <v>0</v>
      </c>
      <c r="J238" s="94">
        <v>200</v>
      </c>
      <c r="K238" s="130"/>
      <c r="L238" s="121">
        <v>0.18</v>
      </c>
      <c r="M238" s="129">
        <f t="shared" si="123"/>
        <v>0</v>
      </c>
      <c r="N238" s="129">
        <f t="shared" si="124"/>
        <v>0</v>
      </c>
      <c r="O238" s="94">
        <v>200</v>
      </c>
      <c r="P238" s="95"/>
      <c r="Q238" s="97">
        <v>0.18</v>
      </c>
      <c r="R238" s="88">
        <f t="shared" si="125"/>
        <v>0</v>
      </c>
      <c r="S238" s="88">
        <f t="shared" si="126"/>
        <v>0</v>
      </c>
    </row>
    <row r="239" spans="1:19" ht="30" customHeight="1">
      <c r="A239" s="213"/>
      <c r="B239" s="213"/>
      <c r="C239" s="43" t="s">
        <v>110</v>
      </c>
      <c r="D239" s="32" t="s">
        <v>94</v>
      </c>
      <c r="E239" s="94">
        <v>100</v>
      </c>
      <c r="F239" s="130"/>
      <c r="G239" s="121">
        <v>0.18</v>
      </c>
      <c r="H239" s="129">
        <f t="shared" si="121"/>
        <v>0</v>
      </c>
      <c r="I239" s="129">
        <f t="shared" si="122"/>
        <v>0</v>
      </c>
      <c r="J239" s="94">
        <v>100</v>
      </c>
      <c r="K239" s="130"/>
      <c r="L239" s="121">
        <v>0.18</v>
      </c>
      <c r="M239" s="129">
        <f t="shared" si="123"/>
        <v>0</v>
      </c>
      <c r="N239" s="129">
        <f t="shared" si="124"/>
        <v>0</v>
      </c>
      <c r="O239" s="94">
        <v>100</v>
      </c>
      <c r="P239" s="95"/>
      <c r="Q239" s="97">
        <v>0.18</v>
      </c>
      <c r="R239" s="88">
        <f t="shared" si="125"/>
        <v>0</v>
      </c>
      <c r="S239" s="88">
        <f t="shared" si="126"/>
        <v>0</v>
      </c>
    </row>
    <row r="240" spans="1:19" ht="30" customHeight="1">
      <c r="A240" s="213"/>
      <c r="B240" s="213"/>
      <c r="C240" s="30" t="s">
        <v>32</v>
      </c>
      <c r="D240" s="25"/>
      <c r="E240" s="94"/>
      <c r="F240" s="130"/>
      <c r="G240" s="132"/>
      <c r="H240" s="133"/>
      <c r="I240" s="133"/>
      <c r="J240" s="94"/>
      <c r="K240" s="130"/>
      <c r="L240" s="132"/>
      <c r="M240" s="133"/>
      <c r="N240" s="133"/>
      <c r="O240" s="94"/>
      <c r="P240" s="95"/>
      <c r="Q240" s="99"/>
      <c r="R240" s="90"/>
      <c r="S240" s="90"/>
    </row>
    <row r="241" spans="1:19" ht="30" customHeight="1">
      <c r="A241" s="213"/>
      <c r="B241" s="213"/>
      <c r="C241" s="44" t="s">
        <v>125</v>
      </c>
      <c r="D241" s="25" t="s">
        <v>11</v>
      </c>
      <c r="E241" s="94">
        <v>1</v>
      </c>
      <c r="F241" s="130"/>
      <c r="G241" s="121">
        <v>0.18</v>
      </c>
      <c r="H241" s="129">
        <f t="shared" ref="H241:H244" si="127">F241*(100%+G241)</f>
        <v>0</v>
      </c>
      <c r="I241" s="129">
        <f t="shared" ref="I241:I244" si="128">E241*H241</f>
        <v>0</v>
      </c>
      <c r="J241" s="94">
        <v>1</v>
      </c>
      <c r="K241" s="130"/>
      <c r="L241" s="121">
        <v>0.18</v>
      </c>
      <c r="M241" s="129">
        <f t="shared" ref="M241:M244" si="129">K241*(100%+L241)</f>
        <v>0</v>
      </c>
      <c r="N241" s="129">
        <f t="shared" ref="N241:N244" si="130">J241*M241</f>
        <v>0</v>
      </c>
      <c r="O241" s="94">
        <v>1</v>
      </c>
      <c r="P241" s="95"/>
      <c r="Q241" s="97">
        <v>0.18</v>
      </c>
      <c r="R241" s="88">
        <f t="shared" ref="R241:R244" si="131">P241*(100%+Q241)</f>
        <v>0</v>
      </c>
      <c r="S241" s="88">
        <f t="shared" ref="S241:S244" si="132">O241*R241</f>
        <v>0</v>
      </c>
    </row>
    <row r="242" spans="1:19" ht="30" customHeight="1">
      <c r="A242" s="213"/>
      <c r="B242" s="213"/>
      <c r="C242" s="45" t="s">
        <v>126</v>
      </c>
      <c r="D242" s="25" t="s">
        <v>13</v>
      </c>
      <c r="E242" s="94">
        <v>1</v>
      </c>
      <c r="F242" s="130"/>
      <c r="G242" s="121">
        <v>0.18</v>
      </c>
      <c r="H242" s="129">
        <f t="shared" si="127"/>
        <v>0</v>
      </c>
      <c r="I242" s="129">
        <f t="shared" si="128"/>
        <v>0</v>
      </c>
      <c r="J242" s="94">
        <v>1</v>
      </c>
      <c r="K242" s="130"/>
      <c r="L242" s="121">
        <v>0.18</v>
      </c>
      <c r="M242" s="129">
        <f t="shared" si="129"/>
        <v>0</v>
      </c>
      <c r="N242" s="129">
        <f t="shared" si="130"/>
        <v>0</v>
      </c>
      <c r="O242" s="94">
        <v>1</v>
      </c>
      <c r="P242" s="95"/>
      <c r="Q242" s="97">
        <v>0.18</v>
      </c>
      <c r="R242" s="88">
        <f t="shared" si="131"/>
        <v>0</v>
      </c>
      <c r="S242" s="88">
        <f t="shared" si="132"/>
        <v>0</v>
      </c>
    </row>
    <row r="243" spans="1:19" ht="79.5" customHeight="1">
      <c r="A243" s="213"/>
      <c r="B243" s="213"/>
      <c r="C243" s="44" t="s">
        <v>111</v>
      </c>
      <c r="D243" s="25" t="s">
        <v>113</v>
      </c>
      <c r="E243" s="94">
        <v>20</v>
      </c>
      <c r="F243" s="130"/>
      <c r="G243" s="121">
        <v>0.18</v>
      </c>
      <c r="H243" s="129">
        <f t="shared" si="127"/>
        <v>0</v>
      </c>
      <c r="I243" s="129">
        <f t="shared" si="128"/>
        <v>0</v>
      </c>
      <c r="J243" s="94">
        <v>5</v>
      </c>
      <c r="K243" s="130"/>
      <c r="L243" s="121">
        <v>0.18</v>
      </c>
      <c r="M243" s="129">
        <f t="shared" si="129"/>
        <v>0</v>
      </c>
      <c r="N243" s="129">
        <f t="shared" si="130"/>
        <v>0</v>
      </c>
      <c r="O243" s="94">
        <v>7</v>
      </c>
      <c r="P243" s="95"/>
      <c r="Q243" s="97">
        <v>0.18</v>
      </c>
      <c r="R243" s="88">
        <f t="shared" si="131"/>
        <v>0</v>
      </c>
      <c r="S243" s="88">
        <f t="shared" si="132"/>
        <v>0</v>
      </c>
    </row>
    <row r="244" spans="1:19" ht="96.75" customHeight="1">
      <c r="A244" s="213"/>
      <c r="B244" s="213"/>
      <c r="C244" s="44" t="s">
        <v>112</v>
      </c>
      <c r="D244" s="25" t="s">
        <v>113</v>
      </c>
      <c r="E244" s="94">
        <v>20</v>
      </c>
      <c r="F244" s="130"/>
      <c r="G244" s="121">
        <v>0.18</v>
      </c>
      <c r="H244" s="129">
        <f t="shared" si="127"/>
        <v>0</v>
      </c>
      <c r="I244" s="129">
        <f t="shared" si="128"/>
        <v>0</v>
      </c>
      <c r="J244" s="94">
        <v>5</v>
      </c>
      <c r="K244" s="130"/>
      <c r="L244" s="121">
        <v>0.18</v>
      </c>
      <c r="M244" s="129">
        <f t="shared" si="129"/>
        <v>0</v>
      </c>
      <c r="N244" s="129">
        <f t="shared" si="130"/>
        <v>0</v>
      </c>
      <c r="O244" s="94">
        <v>7</v>
      </c>
      <c r="P244" s="95"/>
      <c r="Q244" s="97">
        <v>0.18</v>
      </c>
      <c r="R244" s="88">
        <f t="shared" si="131"/>
        <v>0</v>
      </c>
      <c r="S244" s="88">
        <f t="shared" si="132"/>
        <v>0</v>
      </c>
    </row>
    <row r="245" spans="1:19" ht="30" customHeight="1">
      <c r="A245" s="214"/>
      <c r="B245" s="214"/>
      <c r="C245" s="62" t="s">
        <v>66</v>
      </c>
      <c r="D245" s="59"/>
      <c r="E245" s="209">
        <f>SUM(I177:I244)</f>
        <v>0</v>
      </c>
      <c r="F245" s="210"/>
      <c r="G245" s="210"/>
      <c r="H245" s="210"/>
      <c r="I245" s="210"/>
      <c r="J245" s="209">
        <f>SUM(N177:N244)</f>
        <v>0</v>
      </c>
      <c r="K245" s="210"/>
      <c r="L245" s="210"/>
      <c r="M245" s="210"/>
      <c r="N245" s="210"/>
      <c r="O245" s="209">
        <f>SUM(S177:S244)</f>
        <v>0</v>
      </c>
      <c r="P245" s="210"/>
      <c r="Q245" s="210"/>
      <c r="R245" s="210"/>
      <c r="S245" s="210"/>
    </row>
    <row r="246" spans="1:19" ht="29.45" customHeight="1">
      <c r="A246" s="21"/>
      <c r="B246" s="21"/>
      <c r="C246" s="61" t="s">
        <v>68</v>
      </c>
      <c r="D246" s="63"/>
      <c r="E246" s="221">
        <f>E7+E50+E97+E176</f>
        <v>0</v>
      </c>
      <c r="F246" s="221"/>
      <c r="G246" s="221"/>
      <c r="H246" s="221"/>
      <c r="I246" s="221"/>
      <c r="J246" s="221">
        <f>J7+J50+J97+J176</f>
        <v>0</v>
      </c>
      <c r="K246" s="221"/>
      <c r="L246" s="221"/>
      <c r="M246" s="221"/>
      <c r="N246" s="221"/>
      <c r="O246" s="221">
        <f>O7+O50+O97+O176</f>
        <v>0</v>
      </c>
      <c r="P246" s="221"/>
      <c r="Q246" s="221"/>
      <c r="R246" s="221"/>
      <c r="S246" s="221"/>
    </row>
    <row r="247" spans="1:19" ht="30" customHeight="1">
      <c r="A247" s="21"/>
      <c r="B247" s="56"/>
      <c r="C247" s="64" t="s">
        <v>67</v>
      </c>
      <c r="D247" s="65"/>
      <c r="E247" s="222">
        <f>E245+E166+E87+E44</f>
        <v>0</v>
      </c>
      <c r="F247" s="223"/>
      <c r="G247" s="223"/>
      <c r="H247" s="223"/>
      <c r="I247" s="224"/>
      <c r="J247" s="222">
        <f>J245+J166+J87+J44</f>
        <v>0</v>
      </c>
      <c r="K247" s="223"/>
      <c r="L247" s="223"/>
      <c r="M247" s="223"/>
      <c r="N247" s="224"/>
      <c r="O247" s="222">
        <f>O245+O166+O87+O44</f>
        <v>0</v>
      </c>
      <c r="P247" s="223"/>
      <c r="Q247" s="223"/>
      <c r="R247" s="223"/>
      <c r="S247" s="224"/>
    </row>
    <row r="249" spans="1:19" ht="15">
      <c r="C249" s="155" t="s">
        <v>168</v>
      </c>
    </row>
    <row r="250" spans="1:19">
      <c r="C250" s="156"/>
    </row>
    <row r="251" spans="1:19">
      <c r="C251" s="157" t="s">
        <v>169</v>
      </c>
    </row>
    <row r="252" spans="1:19">
      <c r="C252" s="156"/>
    </row>
    <row r="253" spans="1:19" ht="28.5">
      <c r="C253" s="157" t="s">
        <v>170</v>
      </c>
    </row>
    <row r="254" spans="1:19">
      <c r="C254" s="156"/>
    </row>
    <row r="255" spans="1:19" ht="28.5">
      <c r="C255" s="157" t="s">
        <v>171</v>
      </c>
    </row>
    <row r="256" spans="1:19">
      <c r="C256" s="156"/>
    </row>
    <row r="257" spans="3:3" ht="28.5">
      <c r="C257" s="157" t="s">
        <v>172</v>
      </c>
    </row>
    <row r="258" spans="3:3">
      <c r="C258" s="156"/>
    </row>
    <row r="259" spans="3:3" ht="28.5">
      <c r="C259" s="157" t="s">
        <v>173</v>
      </c>
    </row>
    <row r="260" spans="3:3">
      <c r="C260" s="156"/>
    </row>
    <row r="261" spans="3:3" ht="28.5">
      <c r="C261" s="157" t="s">
        <v>174</v>
      </c>
    </row>
    <row r="262" spans="3:3">
      <c r="C262" s="156"/>
    </row>
    <row r="263" spans="3:3">
      <c r="C263" s="158" t="s">
        <v>175</v>
      </c>
    </row>
    <row r="264" spans="3:3">
      <c r="C264" s="156"/>
    </row>
    <row r="265" spans="3:3" ht="15">
      <c r="C265" s="159" t="s">
        <v>176</v>
      </c>
    </row>
    <row r="266" spans="3:3">
      <c r="C266" s="160"/>
    </row>
    <row r="267" spans="3:3" ht="72.75">
      <c r="C267" s="161" t="s">
        <v>177</v>
      </c>
    </row>
    <row r="268" spans="3:3">
      <c r="C268" s="162"/>
    </row>
    <row r="269" spans="3:3" ht="157.5">
      <c r="C269" s="162" t="s">
        <v>178</v>
      </c>
    </row>
    <row r="270" spans="3:3">
      <c r="C270" s="162"/>
    </row>
    <row r="271" spans="3:3">
      <c r="C271" s="163" t="s">
        <v>179</v>
      </c>
    </row>
    <row r="272" spans="3:3">
      <c r="C272" s="163"/>
    </row>
    <row r="273" spans="3:3" ht="28.5">
      <c r="C273" s="163" t="s">
        <v>180</v>
      </c>
    </row>
    <row r="274" spans="3:3">
      <c r="C274" s="163"/>
    </row>
    <row r="275" spans="3:3">
      <c r="C275" s="163" t="s">
        <v>181</v>
      </c>
    </row>
    <row r="276" spans="3:3">
      <c r="C276" s="163"/>
    </row>
    <row r="277" spans="3:3">
      <c r="C277" s="163" t="s">
        <v>182</v>
      </c>
    </row>
    <row r="278" spans="3:3">
      <c r="C278" s="163" t="s">
        <v>183</v>
      </c>
    </row>
    <row r="279" spans="3:3" ht="42.75">
      <c r="C279" s="163" t="s">
        <v>184</v>
      </c>
    </row>
    <row r="280" spans="3:3">
      <c r="C280" s="163" t="s">
        <v>185</v>
      </c>
    </row>
  </sheetData>
  <autoFilter ref="A2:T247" xr:uid="{AEBAEA19-7E55-426A-92DF-A11FD19317F7}"/>
  <mergeCells count="46">
    <mergeCell ref="D1:D2"/>
    <mergeCell ref="E1:I1"/>
    <mergeCell ref="J1:N1"/>
    <mergeCell ref="O1:S1"/>
    <mergeCell ref="A3:A7"/>
    <mergeCell ref="B3:B44"/>
    <mergeCell ref="E7:I7"/>
    <mergeCell ref="J7:N7"/>
    <mergeCell ref="O7:S7"/>
    <mergeCell ref="A8:A44"/>
    <mergeCell ref="E44:I44"/>
    <mergeCell ref="J44:N44"/>
    <mergeCell ref="O44:S44"/>
    <mergeCell ref="A46:A50"/>
    <mergeCell ref="B46:B87"/>
    <mergeCell ref="E50:I50"/>
    <mergeCell ref="J50:N50"/>
    <mergeCell ref="O50:S50"/>
    <mergeCell ref="A51:A87"/>
    <mergeCell ref="E87:I87"/>
    <mergeCell ref="J87:N87"/>
    <mergeCell ref="O87:S87"/>
    <mergeCell ref="A89:A97"/>
    <mergeCell ref="B89:B166"/>
    <mergeCell ref="E97:I97"/>
    <mergeCell ref="J97:N97"/>
    <mergeCell ref="O97:S97"/>
    <mergeCell ref="A98:A166"/>
    <mergeCell ref="E166:I166"/>
    <mergeCell ref="J166:N166"/>
    <mergeCell ref="O166:S166"/>
    <mergeCell ref="A168:A176"/>
    <mergeCell ref="B168:B245"/>
    <mergeCell ref="E176:I176"/>
    <mergeCell ref="J176:N176"/>
    <mergeCell ref="O176:S176"/>
    <mergeCell ref="A177:A245"/>
    <mergeCell ref="E245:I245"/>
    <mergeCell ref="J245:N245"/>
    <mergeCell ref="O245:S245"/>
    <mergeCell ref="E246:I246"/>
    <mergeCell ref="J246:N246"/>
    <mergeCell ref="O246:S246"/>
    <mergeCell ref="E247:I247"/>
    <mergeCell ref="J247:N247"/>
    <mergeCell ref="O247:S247"/>
  </mergeCells>
  <pageMargins left="0.7" right="0.7" top="0.75" bottom="0.75" header="0.3" footer="0.3"/>
  <pageSetup orientation="portrait" r:id="rId1"/>
  <ignoredErrors>
    <ignoredError sqref="O174 J17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4295981-53d9-4b8b-962c-3e5e62b80f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0FE7A50F03424088009842163B95F4" ma:contentTypeVersion="18" ma:contentTypeDescription="Create a new document." ma:contentTypeScope="" ma:versionID="20e235d5f5e73dbad27734b1727e7b0d">
  <xsd:schema xmlns:xsd="http://www.w3.org/2001/XMLSchema" xmlns:xs="http://www.w3.org/2001/XMLSchema" xmlns:p="http://schemas.microsoft.com/office/2006/metadata/properties" xmlns:ns3="04295981-53d9-4b8b-962c-3e5e62b80fb3" xmlns:ns4="a3b18433-e27c-4d89-8ade-220a69dd68ef" targetNamespace="http://schemas.microsoft.com/office/2006/metadata/properties" ma:root="true" ma:fieldsID="f11eea28f7fccb5b9c61cb0ff1155e38" ns3:_="" ns4:_="">
    <xsd:import namespace="04295981-53d9-4b8b-962c-3e5e62b80fb3"/>
    <xsd:import namespace="a3b18433-e27c-4d89-8ade-220a69dd68e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95981-53d9-4b8b-962c-3e5e62b80f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b18433-e27c-4d89-8ade-220a69dd68e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9D8310-FF83-456F-8E52-C7B42E4874FC}">
  <ds:schemaRef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a3b18433-e27c-4d89-8ade-220a69dd68ef"/>
    <ds:schemaRef ds:uri="http://schemas.openxmlformats.org/package/2006/metadata/core-properties"/>
    <ds:schemaRef ds:uri="04295981-53d9-4b8b-962c-3e5e62b80fb3"/>
    <ds:schemaRef ds:uri="http://purl.org/dc/dcmitype/"/>
    <ds:schemaRef ds:uri="http://purl.org/dc/elements/1.1/"/>
  </ds:schemaRefs>
</ds:datastoreItem>
</file>

<file path=customXml/itemProps2.xml><?xml version="1.0" encoding="utf-8"?>
<ds:datastoreItem xmlns:ds="http://schemas.openxmlformats.org/officeDocument/2006/customXml" ds:itemID="{9B1DF79B-60A1-4657-BBF8-ED6AD2CD3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95981-53d9-4b8b-962c-3e5e62b80fb3"/>
    <ds:schemaRef ds:uri="a3b18433-e27c-4d89-8ade-220a69dd6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9F1768-4A23-4020-A6A4-DDB7E5258F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BED-1 &amp; BED-2</vt:lpstr>
      <vt:lpstr>BED-3 &amp; GNED</vt:lpstr>
      <vt:lpstr>PSED &amp; HED</vt:lpstr>
      <vt:lpstr>AED-1 &amp; AED-2</vt:lpstr>
      <vt:lpstr>GSED &amp; PKED</vt:lpstr>
      <vt:lpstr>BNED, PED &amp; BOED</vt:lpstr>
      <vt:lpstr>RED &amp; GED</vt:lpstr>
      <vt:lpstr>JED &amp; MED</vt:lpstr>
      <vt:lpstr>KED &amp; NED</vt:lpstr>
      <vt:lpstr>Summary</vt:lpstr>
      <vt:lpstr>Fixed cost - Break 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Sumit Kumar</dc:creator>
  <cp:lastModifiedBy>Shubhranshu Shekhar Sahu</cp:lastModifiedBy>
  <cp:lastPrinted>2024-09-23T05:33:54Z</cp:lastPrinted>
  <dcterms:created xsi:type="dcterms:W3CDTF">2015-06-05T18:17:00Z</dcterms:created>
  <dcterms:modified xsi:type="dcterms:W3CDTF">2026-07-02T18:46:23Z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0x010100160FE7A50F03424088009842163B95F4</vt:lpwstr>
  </property>
  <property fmtid="{D5CDD505-2E9C-101B-9397-08002B2CF9AE}" pid="3" name="ICV">
    <vt:lpwstr>7510C5453621444D827B5486CF63051A_12</vt:lpwstr>
  </property>
  <property fmtid="{D5CDD505-2E9C-101B-9397-08002B2CF9AE}" pid="4" name="KSOProductBuildVer">
    <vt:lpwstr>1033-12.2.0.13110</vt:lpwstr>
  </property>
</Properties>
</file>