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rikanta.mathan\OneDrive - TP Southern Odisha Distribution Ltd\Srikanta Mathan_Official\FY-25-26\39-2700001079 (PTR repair)\02- Tender Docs\"/>
    </mc:Choice>
  </mc:AlternateContent>
  <xr:revisionPtr revIDLastSave="0" documentId="8_{62282685-BA3A-4E67-866F-C59E696BE0C5}" xr6:coauthVersionLast="36" xr6:coauthVersionMax="36" xr10:uidLastSave="{00000000-0000-0000-0000-000000000000}"/>
  <bookViews>
    <workbookView xWindow="-105" yWindow="-105" windowWidth="19425" windowHeight="10305" activeTab="6" xr2:uid="{00000000-000D-0000-FFFF-FFFF00000000}"/>
  </bookViews>
  <sheets>
    <sheet name="Annexure" sheetId="17" r:id="rId1"/>
    <sheet name="1.6 MVA" sheetId="14" r:id="rId2"/>
    <sheet name="3.15 MVA" sheetId="10" r:id="rId3"/>
    <sheet name="5 MVA" sheetId="11" r:id="rId4"/>
    <sheet name="7.5 MVA" sheetId="12" r:id="rId5"/>
    <sheet name="8 MVA" sheetId="13" r:id="rId6"/>
    <sheet name="10 MVA" sheetId="5" r:id="rId7"/>
    <sheet name="Item details" sheetId="16" r:id="rId8"/>
  </sheets>
  <definedNames>
    <definedName name="_xlnm._FilterDatabase" localSheetId="6" hidden="1">'10 MVA'!$A$2:$H$78</definedName>
    <definedName name="_xlnm._FilterDatabase" localSheetId="2" hidden="1">'3.15 MVA'!$A$2:$G$78</definedName>
    <definedName name="_xlnm._FilterDatabase" localSheetId="3" hidden="1">'5 MVA'!$A$2:$H$78</definedName>
    <definedName name="_xlnm._FilterDatabase" localSheetId="4" hidden="1">'7.5 MVA'!$A$2:$G$78</definedName>
    <definedName name="_xlnm._FilterDatabase" localSheetId="5" hidden="1">'8 MVA'!$A$2:$H$78</definedName>
    <definedName name="_xlnm._FilterDatabase" localSheetId="7" hidden="1">'Item details'!$A$1:$E$25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5" l="1"/>
  <c r="D66" i="13"/>
  <c r="D66" i="12"/>
  <c r="D66" i="11"/>
  <c r="D66" i="10"/>
  <c r="D60" i="13"/>
  <c r="D60" i="12"/>
  <c r="D60" i="14"/>
  <c r="D60" i="10"/>
  <c r="D60" i="11"/>
  <c r="D60" i="5"/>
  <c r="H70" i="14" l="1"/>
  <c r="H69" i="14"/>
  <c r="H66" i="14"/>
  <c r="H62" i="14"/>
  <c r="H61" i="14"/>
  <c r="H60" i="14"/>
  <c r="H57" i="14"/>
  <c r="E11" i="16"/>
  <c r="E12" i="16"/>
  <c r="E17" i="16"/>
  <c r="E25" i="16"/>
  <c r="E18" i="16"/>
  <c r="E8" i="16"/>
  <c r="E9" i="16"/>
  <c r="E10" i="16"/>
  <c r="E14" i="16"/>
  <c r="E15" i="16"/>
  <c r="E16" i="16"/>
  <c r="E24" i="16"/>
  <c r="E23" i="16"/>
  <c r="E22" i="16"/>
  <c r="E21" i="16"/>
  <c r="E20" i="16"/>
  <c r="E2" i="16"/>
  <c r="H67" i="14"/>
  <c r="H68" i="14"/>
  <c r="H75" i="14"/>
  <c r="H63" i="14" l="1"/>
  <c r="H71" i="14"/>
  <c r="H64" i="14"/>
  <c r="H72" i="14"/>
  <c r="H65" i="14"/>
  <c r="H73" i="14"/>
  <c r="H74" i="14"/>
  <c r="H76" i="14"/>
</calcChain>
</file>

<file path=xl/sharedStrings.xml><?xml version="1.0" encoding="utf-8"?>
<sst xmlns="http://schemas.openxmlformats.org/spreadsheetml/2006/main" count="1053" uniqueCount="188">
  <si>
    <t>Sl No.</t>
  </si>
  <si>
    <t>Description of Work</t>
  </si>
  <si>
    <t>Unit</t>
  </si>
  <si>
    <t>Unit Amount (all inclusive)        (in Rs.)</t>
  </si>
  <si>
    <t>Total Amount (all inclusive)      (in Rs.)</t>
  </si>
  <si>
    <t>New HV Copper Conductor with insulation</t>
  </si>
  <si>
    <t>New LV Copper Conductor with insulation</t>
  </si>
  <si>
    <t>Cleaning, Treatment &amp; Re-assembly of Core</t>
  </si>
  <si>
    <t>Replacement of new insulating press board</t>
  </si>
  <si>
    <t>Replacement of new EHV Grade transformer Oil</t>
  </si>
  <si>
    <t>Replacement of New gaskets RC 70 grade (Top cover, Conservator, Bushing, Bucholtz, Radiator and flange Joints)</t>
  </si>
  <si>
    <t>Cleaning &amp; Spray painting of tank, radiators, conservator, tap changer, marshaling box etc. with one coat of primer &amp; two coats of approved paint and inside the tank with epoxy paint</t>
  </si>
  <si>
    <t>No.</t>
  </si>
  <si>
    <t>Repair of Off load Tap Switch</t>
  </si>
  <si>
    <t>New On load Tap Changer</t>
  </si>
  <si>
    <t>Repair of On load Tap Changer</t>
  </si>
  <si>
    <t>36kV 250Amp HV Bushing</t>
  </si>
  <si>
    <t>12kV 250Amp LV Bushing</t>
  </si>
  <si>
    <t>36kV 250Amp HV Brass Stud with Nuts</t>
  </si>
  <si>
    <t>12kV 250Amp LV Brass Stud with Nuts</t>
  </si>
  <si>
    <t>C.I clamp for 33kV Bushing</t>
  </si>
  <si>
    <t>C.I clamp for 11kV Bushing</t>
  </si>
  <si>
    <t>Arcing Horn assembly for 33kV bushing</t>
  </si>
  <si>
    <t>Arcing Horn assembly for 11kV bushing</t>
  </si>
  <si>
    <t>Phase separator with insullation between coils</t>
  </si>
  <si>
    <t>Set</t>
  </si>
  <si>
    <t>Replacement of Galvanized H.W items</t>
  </si>
  <si>
    <t>New transparent type Silicagel breather</t>
  </si>
  <si>
    <t>Buchholtz relay (with alarm &amp; trip contact)</t>
  </si>
  <si>
    <t>BSP Gun metal valve with cap (1.5"/2.0")</t>
  </si>
  <si>
    <t>Radiator Shut off valve</t>
  </si>
  <si>
    <t>Oil level gauge in conservator</t>
  </si>
  <si>
    <t>Oil Temperature Indicator (with alarm &amp; trip contact)</t>
  </si>
  <si>
    <t>Winding Temperature Indicator (with alarm &amp; trip contact)</t>
  </si>
  <si>
    <t>Oil level indicator</t>
  </si>
  <si>
    <t>Miscellaneous items like insulating paper, cotton Tap, Weaving Taps, SRBP Tube, Sleeving etc</t>
  </si>
  <si>
    <t>Removal &amp; blocking of OLTC permanently</t>
  </si>
  <si>
    <t>Replacement of PRV (Pressure Release Valve)</t>
  </si>
  <si>
    <t>Healthiness checking and repair of Winding CT</t>
  </si>
  <si>
    <t>Replacement of defective Neutral CT by new</t>
  </si>
  <si>
    <t>Re-connection of control cables at Marshaling Box to protective equipments and checking of it's healthiness for complete transformer auxiliary protection</t>
  </si>
  <si>
    <t>Repairing</t>
  </si>
  <si>
    <t>(i) Tank</t>
  </si>
  <si>
    <t>(ii) Radiator</t>
  </si>
  <si>
    <t>(iii) Conservator</t>
  </si>
  <si>
    <t>(iv) Marshaling Box</t>
  </si>
  <si>
    <t>Wooden coil clamping pressure plate of Appropriate size with (New)</t>
  </si>
  <si>
    <t>Thickly Reinsulation of MS Coil clamping pressure plate</t>
  </si>
  <si>
    <t>Kg</t>
  </si>
  <si>
    <t>Total Material Cost (in Rs.) (A)</t>
  </si>
  <si>
    <t>(B)</t>
  </si>
  <si>
    <t>Labour &amp; Filtration</t>
  </si>
  <si>
    <t>Filtration charges for new EHV grade Transformer Oil</t>
  </si>
  <si>
    <t>Labour charges for repairing of the transformer.</t>
  </si>
  <si>
    <t>Electricity Charges (Oven Charges)</t>
  </si>
  <si>
    <t>Transportation Charges TO &amp; FRO (lifting of Burnt Transformer &amp; Delivery of Repaired Transformer)</t>
  </si>
  <si>
    <t>Total Service Charges (in Rs.) (B)</t>
  </si>
  <si>
    <t>(C)</t>
  </si>
  <si>
    <t>Scrap Materials</t>
  </si>
  <si>
    <t>1 </t>
  </si>
  <si>
    <t>HV &amp; LV coil complete with paper insulation only.</t>
  </si>
  <si>
    <t xml:space="preserve"> Kg</t>
  </si>
  <si>
    <t> 2</t>
  </si>
  <si>
    <t>Metal parts for HV &amp; LV Bushing (Rod, nut, bolts etc) connectors etc</t>
  </si>
  <si>
    <t> 3</t>
  </si>
  <si>
    <t>Silica gel breather</t>
  </si>
  <si>
    <t>EA</t>
  </si>
  <si>
    <t> 4</t>
  </si>
  <si>
    <t>Core laminations</t>
  </si>
  <si>
    <t>Radiator</t>
  </si>
  <si>
    <t>Conservator tank, EVP, tank top cover and other iron parts</t>
  </si>
  <si>
    <t>Transformer oil</t>
  </si>
  <si>
    <t>Tapping switch with handle</t>
  </si>
  <si>
    <t>Total of Scrap Materials (in Rs.) (C)</t>
  </si>
  <si>
    <t>Total All Inclusive Unit Price, i.e., Material + Transport - Scrap (A+B-C)</t>
  </si>
  <si>
    <t>1.6 MVA 33/11 kVA Power Transformer Price Breakup</t>
  </si>
  <si>
    <t>3.15 MVA 33/11 kVA Power Transformer Price Breakup</t>
  </si>
  <si>
    <t>7.5 MVA 33/11 kVA Power Transformer Price Breakup</t>
  </si>
  <si>
    <t>Main Tank to OLTC Barrier Board Hylam sheet</t>
  </si>
  <si>
    <t>Magnetic oil level gauge(alarm contacts.)/ Wdg temp indicator w/o CT &amp; heat Scrap / Damaged</t>
  </si>
  <si>
    <t>Scrap/ Damaged CT &amp; heating coil</t>
  </si>
  <si>
    <t>Scrap / Damaged Silica gel breather</t>
  </si>
  <si>
    <t>Scrap/Damaged Oil Drain valves</t>
  </si>
  <si>
    <t>Scrap/Damaged Filter Valve</t>
  </si>
  <si>
    <t>Scrap/Damaged Buchholz relay</t>
  </si>
  <si>
    <t>Scrap Marshalling box</t>
  </si>
  <si>
    <t>Scrap/Damaged OLTC Drive motor</t>
  </si>
  <si>
    <t>Scrap OLTC auxiliary transformer</t>
  </si>
  <si>
    <t>Oil Drain Valve(1"/1.5"/2"/3")</t>
  </si>
  <si>
    <t>Filter Valve(1"/1.5"/2"/3")</t>
  </si>
  <si>
    <t>Replacement of damaged Core</t>
  </si>
  <si>
    <t>New Off load Tap Changer (7-Position)</t>
  </si>
  <si>
    <t>Replacement of GI Nuts &amp; Bolts</t>
  </si>
  <si>
    <t>8 MVA 33/11 kVA Power Transformer Price Breakup</t>
  </si>
  <si>
    <t>5 MVA 33/11 kVA Power Transformer Price Breakup</t>
  </si>
  <si>
    <t>Replacement of damaged core</t>
  </si>
  <si>
    <t>Wheel Valve  (1"/1.5"/2"/3")</t>
  </si>
  <si>
    <t>Cleaning &amp; Spray painting of tank and fittings, radiators, conservator, tap changer, marshaling box, clamps etc. with one coat of primer &amp; two coats of approved paint and inside the tank with epoxy paint</t>
  </si>
  <si>
    <t>Oil level gauge(MOG) in conservator</t>
  </si>
  <si>
    <t>Scrap/ Damaged Neutral CT</t>
  </si>
  <si>
    <t>Oil level gauge/MOG in conservator</t>
  </si>
  <si>
    <t>Scrap/ Damaged CT</t>
  </si>
  <si>
    <t>For QTY -1 Nos</t>
  </si>
  <si>
    <t>LUM</t>
  </si>
  <si>
    <t>L</t>
  </si>
  <si>
    <t>KM</t>
  </si>
  <si>
    <t>Transformer Capacity (MVA)</t>
  </si>
  <si>
    <t>Approx. Oil Volume (Liters)</t>
  </si>
  <si>
    <t>Approx. Oil Weight (KG)</t>
  </si>
  <si>
    <t>1.6 MVA</t>
  </si>
  <si>
    <t>1,100 – 1,400 L</t>
  </si>
  <si>
    <t>980 – 1,250 kg</t>
  </si>
  <si>
    <t>3.15 MVA</t>
  </si>
  <si>
    <t>2,000 – 2,600 L</t>
  </si>
  <si>
    <t>1,780 – 2,300 kg</t>
  </si>
  <si>
    <t>5.0 MVA</t>
  </si>
  <si>
    <t>3,200 – 4,000 L</t>
  </si>
  <si>
    <t>2,850 – 3,550 kg</t>
  </si>
  <si>
    <t>8.0 MVA</t>
  </si>
  <si>
    <t>5,000 – 6,500 L</t>
  </si>
  <si>
    <t>4,450 – 5,800 kg</t>
  </si>
  <si>
    <t>10.0 MVA</t>
  </si>
  <si>
    <t>7,000 – 9,000 L</t>
  </si>
  <si>
    <t>6,200 – 8,000 kg</t>
  </si>
  <si>
    <t>Transformer Rating</t>
  </si>
  <si>
    <t>Approx. HV Copper Weight (kg)</t>
  </si>
  <si>
    <t>Total Copper (HV + LV) (kg)</t>
  </si>
  <si>
    <t>450 – 600 kg</t>
  </si>
  <si>
    <t>900 – 1,100 kg</t>
  </si>
  <si>
    <t>800 – 1,100 kg</t>
  </si>
  <si>
    <t>1,600 – 2,000 kg</t>
  </si>
  <si>
    <t>1,300 – 1,700 kg</t>
  </si>
  <si>
    <t>2,500 – 3,200 kg</t>
  </si>
  <si>
    <t>2,100 – 2,800 kg</t>
  </si>
  <si>
    <t>4,200 – 5,400 kg</t>
  </si>
  <si>
    <t>2,800 – 3,600 kg</t>
  </si>
  <si>
    <t>5,500 – 7,000 kg</t>
  </si>
  <si>
    <t>Approx. LV Copper Weight (kg)</t>
  </si>
  <si>
    <t>Typical Conductor Type</t>
  </si>
  <si>
    <t>450 – 550 kg</t>
  </si>
  <si>
    <t>Copper Strip / Foil</t>
  </si>
  <si>
    <t>800 – 1,000 kg</t>
  </si>
  <si>
    <t>Rectangular Strip</t>
  </si>
  <si>
    <t>1,200 – 1,500 kg</t>
  </si>
  <si>
    <t>Continuously Transposed Cable (CTC)</t>
  </si>
  <si>
    <t>2,000 – 2,600 kg</t>
  </si>
  <si>
    <t>CTC or Multiple Parallel Strips</t>
  </si>
  <si>
    <t>2,700 – 3,400 kg</t>
  </si>
  <si>
    <t>CTC / Large Rectangular Section</t>
  </si>
  <si>
    <t>Nos</t>
  </si>
  <si>
    <t>Transformer Rating (MVA)</t>
  </si>
  <si>
    <t>Approx. Core Weight (kg)</t>
  </si>
  <si>
    <t>Approx. Core Weight (lbs)</t>
  </si>
  <si>
    <t>1,800 – 2,200</t>
  </si>
  <si>
    <t>3,960 – 4,850</t>
  </si>
  <si>
    <t>3,200 – 3,800</t>
  </si>
  <si>
    <t>7,050 – 8,370</t>
  </si>
  <si>
    <t>4,500 – 5,500</t>
  </si>
  <si>
    <t>9,920 – 12,120</t>
  </si>
  <si>
    <t>7.5 MVA</t>
  </si>
  <si>
    <t>6,200 – 7,500</t>
  </si>
  <si>
    <t>13,660 – 16,530</t>
  </si>
  <si>
    <t>6,800 – 8,100</t>
  </si>
  <si>
    <t>14,990 – 17,850</t>
  </si>
  <si>
    <t>8,500 – 10,500</t>
  </si>
  <si>
    <t>18,730 – 23,140</t>
  </si>
  <si>
    <t>Loading and unloading charge</t>
  </si>
  <si>
    <t>AU</t>
  </si>
  <si>
    <t>Unit GST
(in Rs.)</t>
  </si>
  <si>
    <t>Unit Amount (all inclusive)
  (in Rs.)</t>
  </si>
  <si>
    <t>Unit Rate
 (in Rs.)</t>
  </si>
  <si>
    <t>GST
 (in Rs.)</t>
  </si>
  <si>
    <t>Unit Rate
(in Rs.)</t>
  </si>
  <si>
    <t>GST
(in Rs.)</t>
  </si>
  <si>
    <t>Unit Amount (all inclusive)
(in Rs.)</t>
  </si>
  <si>
    <t>Item Description</t>
  </si>
  <si>
    <t>Qty</t>
  </si>
  <si>
    <t>Unit Price (Rs)</t>
  </si>
  <si>
    <t>Unit Amount inclusive of GST (Rs)</t>
  </si>
  <si>
    <t>Unit GST (Rs)</t>
  </si>
  <si>
    <t>Total Amount (Rs)</t>
  </si>
  <si>
    <t>3.15 MVA; 33/11 KV Power Transformer</t>
  </si>
  <si>
    <t>5 MVA; 33/11 KV Power Transformer</t>
  </si>
  <si>
    <t>8 MVA; 33/11 KV Power Transformer</t>
  </si>
  <si>
    <t>10 MVA; 33/11 KV Power Transformer</t>
  </si>
  <si>
    <t>1.6 MVA; 33/11 KV Power Transformer</t>
  </si>
  <si>
    <t>7.5 MVA; 33/11 KV Power Transformer</t>
  </si>
  <si>
    <t>Total Amount (all inclusive)
(in 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</si>
</sst>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₹-4009]\ * #,##0.00_ ;_ [$₹-4009]\ * \-#,##0.00_ ;_ [$₹-4009]\ * &quot;-&quot;??_ ;_ @_ 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F1F1F"/>
      <name val="Arial"/>
      <family val="2"/>
    </font>
    <font>
      <b/>
      <sz val="8.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2" fillId="0" borderId="1" xfId="0" applyFont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/>
    <xf numFmtId="0" fontId="4" fillId="0" borderId="2" xfId="0" applyFont="1" applyFill="1" applyBorder="1" applyAlignment="1">
      <alignment vertical="center" wrapText="1" readingOrder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A7EF-E325-421A-BE2F-F8E91F21514C}">
  <sheetPr>
    <pageSetUpPr fitToPage="1"/>
  </sheetPr>
  <dimension ref="A1:J11"/>
  <sheetViews>
    <sheetView workbookViewId="0">
      <selection sqref="A1:G7"/>
    </sheetView>
  </sheetViews>
  <sheetFormatPr defaultRowHeight="42" customHeight="1" x14ac:dyDescent="0.25"/>
  <cols>
    <col min="2" max="2" width="36.28515625" bestFit="1" customWidth="1"/>
    <col min="4" max="4" width="13.28515625" customWidth="1"/>
    <col min="5" max="5" width="10.85546875" customWidth="1"/>
    <col min="6" max="6" width="14.7109375" customWidth="1"/>
    <col min="7" max="7" width="13" customWidth="1"/>
    <col min="9" max="9" width="13.85546875" customWidth="1"/>
    <col min="10" max="10" width="11.5703125" customWidth="1"/>
  </cols>
  <sheetData>
    <row r="1" spans="1:10" s="23" customFormat="1" ht="46.5" customHeight="1" x14ac:dyDescent="0.25">
      <c r="A1" s="24" t="s">
        <v>0</v>
      </c>
      <c r="B1" s="24" t="s">
        <v>175</v>
      </c>
      <c r="C1" s="24" t="s">
        <v>176</v>
      </c>
      <c r="D1" s="24" t="s">
        <v>177</v>
      </c>
      <c r="E1" s="24" t="s">
        <v>179</v>
      </c>
      <c r="F1" s="24" t="s">
        <v>178</v>
      </c>
      <c r="G1" s="24" t="s">
        <v>180</v>
      </c>
    </row>
    <row r="2" spans="1:10" s="23" customFormat="1" ht="42" customHeight="1" x14ac:dyDescent="0.25">
      <c r="A2" s="24">
        <v>1</v>
      </c>
      <c r="B2" s="26" t="s">
        <v>185</v>
      </c>
      <c r="C2" s="24">
        <v>1</v>
      </c>
      <c r="D2" s="24"/>
      <c r="E2" s="24"/>
      <c r="F2" s="24"/>
      <c r="G2" s="24"/>
    </row>
    <row r="3" spans="1:10" ht="42" customHeight="1" x14ac:dyDescent="0.25">
      <c r="A3" s="25">
        <v>2</v>
      </c>
      <c r="B3" s="26" t="s">
        <v>181</v>
      </c>
      <c r="C3" s="25">
        <v>3</v>
      </c>
      <c r="D3" s="25"/>
      <c r="E3" s="25"/>
      <c r="F3" s="25"/>
      <c r="G3" s="25"/>
      <c r="I3" s="23"/>
      <c r="J3" s="23"/>
    </row>
    <row r="4" spans="1:10" ht="42" customHeight="1" x14ac:dyDescent="0.25">
      <c r="A4" s="25">
        <v>3</v>
      </c>
      <c r="B4" s="26" t="s">
        <v>182</v>
      </c>
      <c r="C4" s="25">
        <v>2</v>
      </c>
      <c r="D4" s="25"/>
      <c r="E4" s="25"/>
      <c r="F4" s="25"/>
      <c r="G4" s="25"/>
      <c r="I4" s="23"/>
      <c r="J4" s="23"/>
    </row>
    <row r="5" spans="1:10" ht="42" customHeight="1" x14ac:dyDescent="0.25">
      <c r="A5" s="25">
        <v>4</v>
      </c>
      <c r="B5" s="26" t="s">
        <v>186</v>
      </c>
      <c r="C5" s="25">
        <v>1</v>
      </c>
      <c r="D5" s="25"/>
      <c r="E5" s="25"/>
      <c r="F5" s="25"/>
      <c r="G5" s="25"/>
      <c r="I5" s="23"/>
      <c r="J5" s="23"/>
    </row>
    <row r="6" spans="1:10" ht="42" customHeight="1" x14ac:dyDescent="0.25">
      <c r="A6" s="25">
        <v>5</v>
      </c>
      <c r="B6" s="26" t="s">
        <v>183</v>
      </c>
      <c r="C6" s="25">
        <v>1</v>
      </c>
      <c r="D6" s="25"/>
      <c r="E6" s="25"/>
      <c r="F6" s="25"/>
      <c r="G6" s="25"/>
      <c r="I6" s="23"/>
      <c r="J6" s="23"/>
    </row>
    <row r="7" spans="1:10" ht="42" customHeight="1" x14ac:dyDescent="0.25">
      <c r="A7" s="25">
        <v>6</v>
      </c>
      <c r="B7" s="26" t="s">
        <v>184</v>
      </c>
      <c r="C7" s="25">
        <v>1</v>
      </c>
      <c r="D7" s="25"/>
      <c r="E7" s="25"/>
      <c r="F7" s="25"/>
      <c r="G7" s="25"/>
      <c r="J7" s="23"/>
    </row>
    <row r="11" spans="1:10" ht="42" customHeight="1" x14ac:dyDescent="0.25">
      <c r="A11" s="22"/>
    </row>
  </sheetData>
  <pageMargins left="0.7" right="0.7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FD2D-467F-4C92-9F10-C729211F4281}">
  <sheetPr>
    <tabColor theme="0"/>
  </sheetPr>
  <dimension ref="A1:H78"/>
  <sheetViews>
    <sheetView topLeftCell="A56" workbookViewId="0">
      <selection activeCell="A66" sqref="A66:XFD66"/>
    </sheetView>
  </sheetViews>
  <sheetFormatPr defaultColWidth="8.7109375" defaultRowHeight="15" x14ac:dyDescent="0.25"/>
  <cols>
    <col min="1" max="1" width="6.28515625" style="2" customWidth="1"/>
    <col min="2" max="2" width="37.7109375" style="2" customWidth="1"/>
    <col min="3" max="3" width="7.42578125" style="2" customWidth="1"/>
    <col min="4" max="4" width="7.42578125" style="2" bestFit="1" customWidth="1"/>
    <col min="5" max="5" width="16.140625" style="2" customWidth="1"/>
    <col min="6" max="6" width="16.85546875" style="2" customWidth="1"/>
    <col min="7" max="7" width="13.7109375" style="2" customWidth="1"/>
    <col min="8" max="8" width="16.140625" style="2" customWidth="1"/>
    <col min="9" max="16384" width="8.7109375" style="2"/>
  </cols>
  <sheetData>
    <row r="1" spans="1:8" s="10" customFormat="1" ht="18.75" customHeight="1" x14ac:dyDescent="0.25">
      <c r="A1" s="35" t="s">
        <v>76</v>
      </c>
      <c r="B1" s="35"/>
      <c r="C1" s="35"/>
      <c r="D1" s="35"/>
      <c r="E1" s="35"/>
      <c r="F1" s="35"/>
      <c r="G1" s="35"/>
      <c r="H1" s="35"/>
    </row>
    <row r="2" spans="1:8" ht="33.75" x14ac:dyDescent="0.25">
      <c r="A2" s="28" t="s">
        <v>0</v>
      </c>
      <c r="B2" s="28" t="s">
        <v>1</v>
      </c>
      <c r="C2" s="28" t="s">
        <v>2</v>
      </c>
      <c r="D2" s="29" t="s">
        <v>102</v>
      </c>
      <c r="E2" s="28" t="s">
        <v>172</v>
      </c>
      <c r="F2" s="28" t="s">
        <v>168</v>
      </c>
      <c r="G2" s="28" t="s">
        <v>169</v>
      </c>
      <c r="H2" s="28" t="s">
        <v>4</v>
      </c>
    </row>
    <row r="3" spans="1:8" ht="25.5" x14ac:dyDescent="0.25">
      <c r="A3" s="4">
        <v>1</v>
      </c>
      <c r="B3" s="5" t="s">
        <v>5</v>
      </c>
      <c r="C3" s="4" t="s">
        <v>48</v>
      </c>
      <c r="D3" s="4">
        <v>525</v>
      </c>
      <c r="E3" s="6"/>
      <c r="F3" s="6"/>
      <c r="G3" s="6"/>
      <c r="H3" s="4"/>
    </row>
    <row r="4" spans="1:8" ht="25.5" x14ac:dyDescent="0.25">
      <c r="A4" s="4">
        <v>2</v>
      </c>
      <c r="B4" s="5" t="s">
        <v>6</v>
      </c>
      <c r="C4" s="4" t="s">
        <v>48</v>
      </c>
      <c r="D4" s="4">
        <v>500</v>
      </c>
      <c r="E4" s="6"/>
      <c r="F4" s="6"/>
      <c r="G4" s="6"/>
      <c r="H4" s="4"/>
    </row>
    <row r="5" spans="1:8" ht="25.5" x14ac:dyDescent="0.25">
      <c r="A5" s="4">
        <v>3</v>
      </c>
      <c r="B5" s="5" t="s">
        <v>7</v>
      </c>
      <c r="C5" s="4" t="s">
        <v>103</v>
      </c>
      <c r="D5" s="4">
        <v>1</v>
      </c>
      <c r="E5" s="6"/>
      <c r="F5" s="6"/>
      <c r="G5" s="6"/>
      <c r="H5" s="4"/>
    </row>
    <row r="6" spans="1:8" x14ac:dyDescent="0.25">
      <c r="A6" s="4">
        <v>4</v>
      </c>
      <c r="B6" s="5" t="s">
        <v>95</v>
      </c>
      <c r="C6" s="4" t="s">
        <v>48</v>
      </c>
      <c r="D6" s="4">
        <v>2000</v>
      </c>
      <c r="E6" s="6"/>
      <c r="F6" s="6"/>
      <c r="G6" s="6"/>
      <c r="H6" s="4"/>
    </row>
    <row r="7" spans="1:8" ht="25.5" x14ac:dyDescent="0.25">
      <c r="A7" s="4">
        <v>5</v>
      </c>
      <c r="B7" s="5" t="s">
        <v>8</v>
      </c>
      <c r="C7" s="4" t="s">
        <v>103</v>
      </c>
      <c r="D7" s="4">
        <v>1</v>
      </c>
      <c r="E7" s="6"/>
      <c r="F7" s="6"/>
      <c r="G7" s="6"/>
      <c r="H7" s="4"/>
    </row>
    <row r="8" spans="1:8" ht="25.5" x14ac:dyDescent="0.25">
      <c r="A8" s="4">
        <v>6</v>
      </c>
      <c r="B8" s="5" t="s">
        <v>9</v>
      </c>
      <c r="C8" s="4" t="s">
        <v>104</v>
      </c>
      <c r="D8" s="4">
        <v>1400</v>
      </c>
      <c r="E8" s="6"/>
      <c r="F8" s="6"/>
      <c r="G8" s="6"/>
      <c r="H8" s="4"/>
    </row>
    <row r="9" spans="1:8" ht="51" x14ac:dyDescent="0.25">
      <c r="A9" s="4">
        <v>7</v>
      </c>
      <c r="B9" s="5" t="s">
        <v>10</v>
      </c>
      <c r="C9" s="4" t="s">
        <v>103</v>
      </c>
      <c r="D9" s="4">
        <v>1</v>
      </c>
      <c r="E9" s="6"/>
      <c r="F9" s="6"/>
      <c r="G9" s="6"/>
      <c r="H9" s="4"/>
    </row>
    <row r="10" spans="1:8" ht="63.75" x14ac:dyDescent="0.25">
      <c r="A10" s="4">
        <v>8</v>
      </c>
      <c r="B10" s="5" t="s">
        <v>11</v>
      </c>
      <c r="C10" s="4" t="s">
        <v>103</v>
      </c>
      <c r="D10" s="4">
        <v>1</v>
      </c>
      <c r="E10" s="6"/>
      <c r="F10" s="6"/>
      <c r="G10" s="6"/>
      <c r="H10" s="4"/>
    </row>
    <row r="11" spans="1:8" x14ac:dyDescent="0.25">
      <c r="A11" s="4">
        <v>9</v>
      </c>
      <c r="B11" s="5" t="s">
        <v>91</v>
      </c>
      <c r="C11" s="4" t="s">
        <v>66</v>
      </c>
      <c r="D11" s="4">
        <v>1</v>
      </c>
      <c r="E11" s="6"/>
      <c r="F11" s="6"/>
      <c r="G11" s="6"/>
      <c r="H11" s="4"/>
    </row>
    <row r="12" spans="1:8" x14ac:dyDescent="0.25">
      <c r="A12" s="4">
        <v>10</v>
      </c>
      <c r="B12" s="5" t="s">
        <v>13</v>
      </c>
      <c r="C12" s="4" t="s">
        <v>66</v>
      </c>
      <c r="D12" s="4">
        <v>1</v>
      </c>
      <c r="E12" s="6"/>
      <c r="F12" s="6"/>
      <c r="G12" s="6"/>
      <c r="H12" s="4"/>
    </row>
    <row r="13" spans="1:8" x14ac:dyDescent="0.25">
      <c r="A13" s="4">
        <v>11</v>
      </c>
      <c r="B13" s="5" t="s">
        <v>14</v>
      </c>
      <c r="C13" s="4" t="s">
        <v>66</v>
      </c>
      <c r="D13" s="4">
        <v>1</v>
      </c>
      <c r="E13" s="6"/>
      <c r="F13" s="6"/>
      <c r="G13" s="6"/>
      <c r="H13" s="4"/>
    </row>
    <row r="14" spans="1:8" x14ac:dyDescent="0.25">
      <c r="A14" s="4">
        <v>12</v>
      </c>
      <c r="B14" s="5" t="s">
        <v>15</v>
      </c>
      <c r="C14" s="4" t="s">
        <v>66</v>
      </c>
      <c r="D14" s="4">
        <v>1</v>
      </c>
      <c r="E14" s="6"/>
      <c r="F14" s="6"/>
      <c r="G14" s="6"/>
      <c r="H14" s="4"/>
    </row>
    <row r="15" spans="1:8" x14ac:dyDescent="0.25">
      <c r="A15" s="4">
        <v>13</v>
      </c>
      <c r="B15" s="5" t="s">
        <v>16</v>
      </c>
      <c r="C15" s="4" t="s">
        <v>66</v>
      </c>
      <c r="D15" s="4">
        <v>3</v>
      </c>
      <c r="E15" s="6"/>
      <c r="F15" s="6"/>
      <c r="G15" s="6"/>
      <c r="H15" s="4"/>
    </row>
    <row r="16" spans="1:8" x14ac:dyDescent="0.25">
      <c r="A16" s="4">
        <v>14</v>
      </c>
      <c r="B16" s="5" t="s">
        <v>17</v>
      </c>
      <c r="C16" s="4" t="s">
        <v>66</v>
      </c>
      <c r="D16" s="4">
        <v>4</v>
      </c>
      <c r="E16" s="6"/>
      <c r="F16" s="6"/>
      <c r="G16" s="6"/>
      <c r="H16" s="4"/>
    </row>
    <row r="17" spans="1:8" x14ac:dyDescent="0.25">
      <c r="A17" s="4">
        <v>15</v>
      </c>
      <c r="B17" s="5" t="s">
        <v>18</v>
      </c>
      <c r="C17" s="4" t="s">
        <v>66</v>
      </c>
      <c r="D17" s="4">
        <v>3</v>
      </c>
      <c r="E17" s="6"/>
      <c r="F17" s="6"/>
      <c r="G17" s="6"/>
      <c r="H17" s="4"/>
    </row>
    <row r="18" spans="1:8" x14ac:dyDescent="0.25">
      <c r="A18" s="4">
        <v>16</v>
      </c>
      <c r="B18" s="5" t="s">
        <v>19</v>
      </c>
      <c r="C18" s="4" t="s">
        <v>66</v>
      </c>
      <c r="D18" s="4">
        <v>4</v>
      </c>
      <c r="E18" s="6"/>
      <c r="F18" s="6"/>
      <c r="G18" s="6"/>
      <c r="H18" s="4"/>
    </row>
    <row r="19" spans="1:8" x14ac:dyDescent="0.25">
      <c r="A19" s="4">
        <v>17</v>
      </c>
      <c r="B19" s="5" t="s">
        <v>20</v>
      </c>
      <c r="C19" s="4" t="s">
        <v>66</v>
      </c>
      <c r="D19" s="4">
        <v>3</v>
      </c>
      <c r="E19" s="6"/>
      <c r="F19" s="6"/>
      <c r="G19" s="6"/>
      <c r="H19" s="4"/>
    </row>
    <row r="20" spans="1:8" x14ac:dyDescent="0.25">
      <c r="A20" s="4">
        <v>18</v>
      </c>
      <c r="B20" s="5" t="s">
        <v>21</v>
      </c>
      <c r="C20" s="4" t="s">
        <v>66</v>
      </c>
      <c r="D20" s="4">
        <v>4</v>
      </c>
      <c r="E20" s="6"/>
      <c r="F20" s="6"/>
      <c r="G20" s="6"/>
      <c r="H20" s="4"/>
    </row>
    <row r="21" spans="1:8" x14ac:dyDescent="0.25">
      <c r="A21" s="4">
        <v>19</v>
      </c>
      <c r="B21" s="5" t="s">
        <v>22</v>
      </c>
      <c r="C21" s="4" t="s">
        <v>66</v>
      </c>
      <c r="D21" s="4">
        <v>3</v>
      </c>
      <c r="E21" s="6"/>
      <c r="F21" s="6"/>
      <c r="G21" s="6"/>
      <c r="H21" s="4"/>
    </row>
    <row r="22" spans="1:8" x14ac:dyDescent="0.25">
      <c r="A22" s="4">
        <v>20</v>
      </c>
      <c r="B22" s="5" t="s">
        <v>23</v>
      </c>
      <c r="C22" s="4" t="s">
        <v>66</v>
      </c>
      <c r="D22" s="4">
        <v>4</v>
      </c>
      <c r="E22" s="6"/>
      <c r="F22" s="6"/>
      <c r="G22" s="6"/>
      <c r="H22" s="4"/>
    </row>
    <row r="23" spans="1:8" ht="25.5" x14ac:dyDescent="0.25">
      <c r="A23" s="4">
        <v>21</v>
      </c>
      <c r="B23" s="5" t="s">
        <v>24</v>
      </c>
      <c r="C23" s="4" t="s">
        <v>25</v>
      </c>
      <c r="D23" s="4">
        <v>1</v>
      </c>
      <c r="E23" s="6"/>
      <c r="F23" s="6"/>
      <c r="G23" s="6"/>
      <c r="H23" s="4"/>
    </row>
    <row r="24" spans="1:8" x14ac:dyDescent="0.25">
      <c r="A24" s="4">
        <v>22</v>
      </c>
      <c r="B24" s="5" t="s">
        <v>26</v>
      </c>
      <c r="C24" s="4" t="s">
        <v>48</v>
      </c>
      <c r="D24" s="4">
        <v>50</v>
      </c>
      <c r="E24" s="6"/>
      <c r="F24" s="6"/>
      <c r="G24" s="6"/>
      <c r="H24" s="4"/>
    </row>
    <row r="25" spans="1:8" x14ac:dyDescent="0.25">
      <c r="A25" s="4">
        <v>23</v>
      </c>
      <c r="B25" s="5" t="s">
        <v>27</v>
      </c>
      <c r="C25" s="4" t="s">
        <v>66</v>
      </c>
      <c r="D25" s="4">
        <v>2</v>
      </c>
      <c r="E25" s="6"/>
      <c r="F25" s="6"/>
      <c r="G25" s="6"/>
      <c r="H25" s="4"/>
    </row>
    <row r="26" spans="1:8" x14ac:dyDescent="0.25">
      <c r="A26" s="4">
        <v>24</v>
      </c>
      <c r="B26" s="5" t="s">
        <v>28</v>
      </c>
      <c r="C26" s="4" t="s">
        <v>66</v>
      </c>
      <c r="D26" s="4">
        <v>2</v>
      </c>
      <c r="E26" s="6"/>
      <c r="F26" s="6"/>
      <c r="G26" s="6"/>
      <c r="H26" s="4"/>
    </row>
    <row r="27" spans="1:8" x14ac:dyDescent="0.25">
      <c r="A27" s="4">
        <v>25</v>
      </c>
      <c r="B27" s="5" t="s">
        <v>96</v>
      </c>
      <c r="C27" s="4" t="s">
        <v>66</v>
      </c>
      <c r="D27" s="4">
        <v>3</v>
      </c>
      <c r="E27" s="6"/>
      <c r="F27" s="6"/>
      <c r="G27" s="6"/>
      <c r="H27" s="4"/>
    </row>
    <row r="28" spans="1:8" x14ac:dyDescent="0.25">
      <c r="A28" s="4">
        <v>26</v>
      </c>
      <c r="B28" s="5" t="s">
        <v>29</v>
      </c>
      <c r="C28" s="4" t="s">
        <v>66</v>
      </c>
      <c r="D28" s="4">
        <v>3</v>
      </c>
      <c r="E28" s="6"/>
      <c r="F28" s="6"/>
      <c r="G28" s="6"/>
      <c r="H28" s="4"/>
    </row>
    <row r="29" spans="1:8" x14ac:dyDescent="0.25">
      <c r="A29" s="4">
        <v>27</v>
      </c>
      <c r="B29" s="5" t="s">
        <v>30</v>
      </c>
      <c r="C29" s="4" t="s">
        <v>66</v>
      </c>
      <c r="D29" s="4">
        <v>16</v>
      </c>
      <c r="E29" s="6"/>
      <c r="F29" s="6"/>
      <c r="G29" s="6"/>
      <c r="H29" s="4"/>
    </row>
    <row r="30" spans="1:8" x14ac:dyDescent="0.25">
      <c r="A30" s="4">
        <v>28</v>
      </c>
      <c r="B30" s="5" t="s">
        <v>88</v>
      </c>
      <c r="C30" s="4" t="s">
        <v>66</v>
      </c>
      <c r="D30" s="4">
        <v>2</v>
      </c>
      <c r="E30" s="6"/>
      <c r="F30" s="6"/>
      <c r="G30" s="6"/>
      <c r="H30" s="4"/>
    </row>
    <row r="31" spans="1:8" x14ac:dyDescent="0.25">
      <c r="A31" s="4">
        <v>29</v>
      </c>
      <c r="B31" s="5" t="s">
        <v>89</v>
      </c>
      <c r="C31" s="4" t="s">
        <v>66</v>
      </c>
      <c r="D31" s="4">
        <v>2</v>
      </c>
      <c r="E31" s="6"/>
      <c r="F31" s="6"/>
      <c r="G31" s="6"/>
      <c r="H31" s="4"/>
    </row>
    <row r="32" spans="1:8" x14ac:dyDescent="0.25">
      <c r="A32" s="4">
        <v>30</v>
      </c>
      <c r="B32" s="5" t="s">
        <v>100</v>
      </c>
      <c r="C32" s="4" t="s">
        <v>66</v>
      </c>
      <c r="D32" s="4">
        <v>1</v>
      </c>
      <c r="E32" s="6"/>
      <c r="F32" s="6"/>
      <c r="G32" s="6"/>
      <c r="H32" s="4"/>
    </row>
    <row r="33" spans="1:8" ht="25.5" x14ac:dyDescent="0.25">
      <c r="A33" s="4">
        <v>31</v>
      </c>
      <c r="B33" s="5" t="s">
        <v>32</v>
      </c>
      <c r="C33" s="4" t="s">
        <v>66</v>
      </c>
      <c r="D33" s="4">
        <v>1</v>
      </c>
      <c r="E33" s="6"/>
      <c r="F33" s="6"/>
      <c r="G33" s="6"/>
      <c r="H33" s="4"/>
    </row>
    <row r="34" spans="1:8" ht="25.5" x14ac:dyDescent="0.25">
      <c r="A34" s="4">
        <v>32</v>
      </c>
      <c r="B34" s="5" t="s">
        <v>33</v>
      </c>
      <c r="C34" s="4" t="s">
        <v>66</v>
      </c>
      <c r="D34" s="4">
        <v>1</v>
      </c>
      <c r="E34" s="6"/>
      <c r="F34" s="6"/>
      <c r="G34" s="6"/>
      <c r="H34" s="4"/>
    </row>
    <row r="35" spans="1:8" x14ac:dyDescent="0.25">
      <c r="A35" s="4">
        <v>33</v>
      </c>
      <c r="B35" s="5" t="s">
        <v>34</v>
      </c>
      <c r="C35" s="4" t="s">
        <v>66</v>
      </c>
      <c r="D35" s="4">
        <v>1</v>
      </c>
      <c r="E35" s="6"/>
      <c r="F35" s="6"/>
      <c r="G35" s="6"/>
      <c r="H35" s="4"/>
    </row>
    <row r="36" spans="1:8" ht="38.25" x14ac:dyDescent="0.25">
      <c r="A36" s="4">
        <v>35</v>
      </c>
      <c r="B36" s="5" t="s">
        <v>35</v>
      </c>
      <c r="C36" s="4" t="s">
        <v>103</v>
      </c>
      <c r="D36" s="4">
        <v>1</v>
      </c>
      <c r="E36" s="6"/>
      <c r="F36" s="6"/>
      <c r="G36" s="6"/>
      <c r="H36" s="4"/>
    </row>
    <row r="37" spans="1:8" x14ac:dyDescent="0.25">
      <c r="A37" s="4">
        <v>36</v>
      </c>
      <c r="B37" s="3" t="s">
        <v>78</v>
      </c>
      <c r="C37" s="4" t="s">
        <v>66</v>
      </c>
      <c r="D37" s="4">
        <v>1</v>
      </c>
      <c r="E37" s="6"/>
      <c r="F37" s="6"/>
      <c r="G37" s="6"/>
      <c r="H37" s="4"/>
    </row>
    <row r="38" spans="1:8" x14ac:dyDescent="0.25">
      <c r="A38" s="4">
        <v>37</v>
      </c>
      <c r="B38" s="5" t="s">
        <v>36</v>
      </c>
      <c r="C38" s="4" t="s">
        <v>66</v>
      </c>
      <c r="D38" s="4">
        <v>1</v>
      </c>
      <c r="E38" s="6"/>
      <c r="F38" s="6"/>
      <c r="G38" s="6"/>
      <c r="H38" s="4"/>
    </row>
    <row r="39" spans="1:8" x14ac:dyDescent="0.25">
      <c r="A39" s="4">
        <v>38</v>
      </c>
      <c r="B39" s="5" t="s">
        <v>37</v>
      </c>
      <c r="C39" s="4" t="s">
        <v>66</v>
      </c>
      <c r="D39" s="4">
        <v>1</v>
      </c>
      <c r="E39" s="6"/>
      <c r="F39" s="6"/>
      <c r="G39" s="6"/>
      <c r="H39" s="4"/>
    </row>
    <row r="40" spans="1:8" ht="25.5" x14ac:dyDescent="0.25">
      <c r="A40" s="4">
        <v>39</v>
      </c>
      <c r="B40" s="5" t="s">
        <v>38</v>
      </c>
      <c r="C40" s="4" t="s">
        <v>103</v>
      </c>
      <c r="D40" s="4">
        <v>1</v>
      </c>
      <c r="E40" s="6"/>
      <c r="F40" s="6"/>
      <c r="G40" s="6"/>
      <c r="H40" s="4"/>
    </row>
    <row r="41" spans="1:8" x14ac:dyDescent="0.25">
      <c r="A41" s="4">
        <v>40</v>
      </c>
      <c r="B41" s="5" t="s">
        <v>39</v>
      </c>
      <c r="C41" s="4" t="s">
        <v>12</v>
      </c>
      <c r="D41" s="4">
        <v>1</v>
      </c>
      <c r="E41" s="6"/>
      <c r="F41" s="6"/>
      <c r="G41" s="6"/>
      <c r="H41" s="4"/>
    </row>
    <row r="42" spans="1:8" x14ac:dyDescent="0.25">
      <c r="A42" s="4">
        <v>41</v>
      </c>
      <c r="B42" s="5" t="s">
        <v>92</v>
      </c>
      <c r="C42" s="4" t="s">
        <v>103</v>
      </c>
      <c r="D42" s="4">
        <v>1</v>
      </c>
      <c r="E42" s="6"/>
      <c r="F42" s="6"/>
      <c r="G42" s="6"/>
      <c r="H42" s="4"/>
    </row>
    <row r="43" spans="1:8" ht="51" x14ac:dyDescent="0.25">
      <c r="A43" s="4">
        <v>42</v>
      </c>
      <c r="B43" s="5" t="s">
        <v>40</v>
      </c>
      <c r="C43" s="4" t="s">
        <v>103</v>
      </c>
      <c r="D43" s="4">
        <v>1</v>
      </c>
      <c r="E43" s="6"/>
      <c r="F43" s="6"/>
      <c r="G43" s="6"/>
      <c r="H43" s="4"/>
    </row>
    <row r="44" spans="1:8" x14ac:dyDescent="0.25">
      <c r="A44" s="4">
        <v>43</v>
      </c>
      <c r="B44" s="5" t="s">
        <v>41</v>
      </c>
      <c r="C44" s="4"/>
      <c r="D44" s="4"/>
      <c r="E44" s="6"/>
      <c r="F44" s="6"/>
      <c r="G44" s="6"/>
      <c r="H44" s="4"/>
    </row>
    <row r="45" spans="1:8" x14ac:dyDescent="0.25">
      <c r="A45" s="4"/>
      <c r="B45" s="5" t="s">
        <v>42</v>
      </c>
      <c r="C45" s="4" t="s">
        <v>66</v>
      </c>
      <c r="D45" s="4">
        <v>1</v>
      </c>
      <c r="E45" s="6"/>
      <c r="F45" s="6"/>
      <c r="G45" s="6"/>
      <c r="H45" s="4"/>
    </row>
    <row r="46" spans="1:8" x14ac:dyDescent="0.25">
      <c r="A46" s="4"/>
      <c r="B46" s="5" t="s">
        <v>43</v>
      </c>
      <c r="C46" s="4" t="s">
        <v>66</v>
      </c>
      <c r="D46" s="4">
        <v>8</v>
      </c>
      <c r="E46" s="6"/>
      <c r="F46" s="6"/>
      <c r="G46" s="6"/>
      <c r="H46" s="4"/>
    </row>
    <row r="47" spans="1:8" x14ac:dyDescent="0.25">
      <c r="A47" s="4"/>
      <c r="B47" s="5" t="s">
        <v>44</v>
      </c>
      <c r="C47" s="4" t="s">
        <v>66</v>
      </c>
      <c r="D47" s="4">
        <v>1</v>
      </c>
      <c r="E47" s="6"/>
      <c r="F47" s="6"/>
      <c r="G47" s="6"/>
      <c r="H47" s="4"/>
    </row>
    <row r="48" spans="1:8" x14ac:dyDescent="0.25">
      <c r="A48" s="4"/>
      <c r="B48" s="5" t="s">
        <v>45</v>
      </c>
      <c r="C48" s="4" t="s">
        <v>66</v>
      </c>
      <c r="D48" s="4">
        <v>1</v>
      </c>
      <c r="E48" s="6"/>
      <c r="F48" s="6"/>
      <c r="G48" s="6"/>
      <c r="H48" s="4"/>
    </row>
    <row r="49" spans="1:8" ht="25.5" x14ac:dyDescent="0.25">
      <c r="A49" s="4">
        <v>44</v>
      </c>
      <c r="B49" s="5" t="s">
        <v>46</v>
      </c>
      <c r="C49" s="4" t="s">
        <v>66</v>
      </c>
      <c r="D49" s="4">
        <v>1</v>
      </c>
      <c r="E49" s="6"/>
      <c r="F49" s="6"/>
      <c r="G49" s="6"/>
      <c r="H49" s="4"/>
    </row>
    <row r="50" spans="1:8" ht="25.5" x14ac:dyDescent="0.25">
      <c r="A50" s="4">
        <v>45</v>
      </c>
      <c r="B50" s="5" t="s">
        <v>47</v>
      </c>
      <c r="C50" s="4" t="s">
        <v>48</v>
      </c>
      <c r="D50" s="4">
        <v>50</v>
      </c>
      <c r="E50" s="6"/>
      <c r="F50" s="6"/>
      <c r="G50" s="6"/>
      <c r="H50" s="4"/>
    </row>
    <row r="51" spans="1:8" x14ac:dyDescent="0.25">
      <c r="A51" s="4"/>
      <c r="B51" s="11" t="s">
        <v>49</v>
      </c>
      <c r="C51" s="4"/>
      <c r="D51" s="4"/>
      <c r="E51" s="6"/>
      <c r="F51" s="6"/>
      <c r="G51" s="6"/>
      <c r="H51" s="4"/>
    </row>
    <row r="52" spans="1:8" x14ac:dyDescent="0.25">
      <c r="A52" s="11" t="s">
        <v>50</v>
      </c>
      <c r="B52" s="12" t="s">
        <v>51</v>
      </c>
      <c r="C52" s="11"/>
      <c r="D52" s="4"/>
      <c r="E52" s="6"/>
      <c r="F52" s="6"/>
      <c r="G52" s="6"/>
      <c r="H52" s="4"/>
    </row>
    <row r="53" spans="1:8" ht="25.5" x14ac:dyDescent="0.25">
      <c r="A53" s="4">
        <v>1</v>
      </c>
      <c r="B53" s="5" t="s">
        <v>52</v>
      </c>
      <c r="C53" s="4" t="s">
        <v>104</v>
      </c>
      <c r="D53" s="4">
        <v>1400</v>
      </c>
      <c r="E53" s="6"/>
      <c r="F53" s="6"/>
      <c r="G53" s="6"/>
      <c r="H53" s="4"/>
    </row>
    <row r="54" spans="1:8" ht="25.5" x14ac:dyDescent="0.25">
      <c r="A54" s="4">
        <v>2</v>
      </c>
      <c r="B54" s="5" t="s">
        <v>53</v>
      </c>
      <c r="C54" s="4" t="s">
        <v>103</v>
      </c>
      <c r="D54" s="4">
        <v>1</v>
      </c>
      <c r="E54" s="6"/>
      <c r="F54" s="6"/>
      <c r="G54" s="6"/>
      <c r="H54" s="4"/>
    </row>
    <row r="55" spans="1:8" x14ac:dyDescent="0.25">
      <c r="A55" s="4">
        <v>3</v>
      </c>
      <c r="B55" s="5" t="s">
        <v>54</v>
      </c>
      <c r="C55" s="4" t="s">
        <v>103</v>
      </c>
      <c r="D55" s="4">
        <v>1</v>
      </c>
      <c r="E55" s="6"/>
      <c r="F55" s="6"/>
      <c r="G55" s="6"/>
      <c r="H55" s="4"/>
    </row>
    <row r="56" spans="1:8" ht="38.25" x14ac:dyDescent="0.25">
      <c r="A56" s="4">
        <v>4</v>
      </c>
      <c r="B56" s="5" t="s">
        <v>55</v>
      </c>
      <c r="C56" s="4" t="s">
        <v>105</v>
      </c>
      <c r="D56" s="27">
        <v>500</v>
      </c>
      <c r="E56" s="6"/>
      <c r="F56" s="6"/>
      <c r="G56" s="6"/>
      <c r="H56" s="4"/>
    </row>
    <row r="57" spans="1:8" x14ac:dyDescent="0.25">
      <c r="A57" s="4">
        <v>5</v>
      </c>
      <c r="B57" s="5" t="s">
        <v>166</v>
      </c>
      <c r="C57" s="4" t="s">
        <v>167</v>
      </c>
      <c r="D57" s="27">
        <v>1</v>
      </c>
      <c r="E57" s="6"/>
      <c r="F57" s="6"/>
      <c r="G57" s="6"/>
      <c r="H57" s="4">
        <f>G57*D57</f>
        <v>0</v>
      </c>
    </row>
    <row r="58" spans="1:8" x14ac:dyDescent="0.25">
      <c r="A58" s="4"/>
      <c r="B58" s="11" t="s">
        <v>56</v>
      </c>
      <c r="C58" s="4"/>
      <c r="D58" s="27"/>
      <c r="E58" s="4"/>
      <c r="F58" s="4"/>
      <c r="G58" s="4"/>
      <c r="H58" s="4"/>
    </row>
    <row r="59" spans="1:8" x14ac:dyDescent="0.25">
      <c r="A59" s="11" t="s">
        <v>57</v>
      </c>
      <c r="B59" s="12" t="s">
        <v>58</v>
      </c>
      <c r="C59" s="4"/>
      <c r="D59" s="27"/>
      <c r="E59" s="4"/>
      <c r="F59" s="4"/>
      <c r="G59" s="4"/>
      <c r="H59" s="4"/>
    </row>
    <row r="60" spans="1:8" ht="25.5" x14ac:dyDescent="0.25">
      <c r="A60" s="4" t="s">
        <v>59</v>
      </c>
      <c r="B60" s="5" t="s">
        <v>60</v>
      </c>
      <c r="C60" s="4" t="s">
        <v>61</v>
      </c>
      <c r="D60" s="32">
        <f>D3+D4</f>
        <v>1025</v>
      </c>
      <c r="E60" s="6"/>
      <c r="F60" s="6"/>
      <c r="G60" s="6"/>
      <c r="H60" s="6">
        <f>G60*D60*(-1)</f>
        <v>0</v>
      </c>
    </row>
    <row r="61" spans="1:8" x14ac:dyDescent="0.25">
      <c r="A61" s="4" t="s">
        <v>62</v>
      </c>
      <c r="B61" s="7" t="s">
        <v>63</v>
      </c>
      <c r="C61" s="4" t="s">
        <v>48</v>
      </c>
      <c r="D61" s="27">
        <v>400</v>
      </c>
      <c r="E61" s="6"/>
      <c r="F61" s="6"/>
      <c r="G61" s="6"/>
      <c r="H61" s="6">
        <f t="shared" ref="H61:H76" si="0">G61*D61*(-1)</f>
        <v>0</v>
      </c>
    </row>
    <row r="62" spans="1:8" x14ac:dyDescent="0.25">
      <c r="A62" s="4" t="s">
        <v>64</v>
      </c>
      <c r="B62" s="5" t="s">
        <v>65</v>
      </c>
      <c r="C62" s="4" t="s">
        <v>66</v>
      </c>
      <c r="D62" s="27">
        <v>2</v>
      </c>
      <c r="E62" s="6"/>
      <c r="F62" s="6"/>
      <c r="G62" s="6"/>
      <c r="H62" s="6">
        <f t="shared" si="0"/>
        <v>0</v>
      </c>
    </row>
    <row r="63" spans="1:8" x14ac:dyDescent="0.25">
      <c r="A63" s="4" t="s">
        <v>67</v>
      </c>
      <c r="B63" s="5" t="s">
        <v>68</v>
      </c>
      <c r="C63" s="4" t="s">
        <v>48</v>
      </c>
      <c r="D63" s="27">
        <v>3000</v>
      </c>
      <c r="E63" s="6"/>
      <c r="F63" s="6"/>
      <c r="G63" s="6"/>
      <c r="H63" s="6">
        <f t="shared" si="0"/>
        <v>0</v>
      </c>
    </row>
    <row r="64" spans="1:8" x14ac:dyDescent="0.25">
      <c r="A64" s="4">
        <v>5</v>
      </c>
      <c r="B64" s="5" t="s">
        <v>69</v>
      </c>
      <c r="C64" s="4" t="s">
        <v>66</v>
      </c>
      <c r="D64" s="27">
        <v>8</v>
      </c>
      <c r="E64" s="6"/>
      <c r="F64" s="6"/>
      <c r="G64" s="6"/>
      <c r="H64" s="6">
        <f t="shared" si="0"/>
        <v>0</v>
      </c>
    </row>
    <row r="65" spans="1:8" ht="25.5" x14ac:dyDescent="0.25">
      <c r="A65" s="4">
        <v>6</v>
      </c>
      <c r="B65" s="5" t="s">
        <v>70</v>
      </c>
      <c r="C65" s="4" t="s">
        <v>48</v>
      </c>
      <c r="D65" s="27">
        <v>400</v>
      </c>
      <c r="E65" s="6"/>
      <c r="F65" s="6"/>
      <c r="G65" s="6"/>
      <c r="H65" s="6">
        <f t="shared" si="0"/>
        <v>0</v>
      </c>
    </row>
    <row r="66" spans="1:8" x14ac:dyDescent="0.25">
      <c r="A66" s="4">
        <v>7</v>
      </c>
      <c r="B66" s="5" t="s">
        <v>71</v>
      </c>
      <c r="C66" s="4" t="s">
        <v>104</v>
      </c>
      <c r="D66" s="27">
        <v>1400</v>
      </c>
      <c r="E66" s="6"/>
      <c r="F66" s="6"/>
      <c r="G66" s="6"/>
      <c r="H66" s="6">
        <f t="shared" si="0"/>
        <v>0</v>
      </c>
    </row>
    <row r="67" spans="1:8" x14ac:dyDescent="0.25">
      <c r="A67" s="4">
        <v>8</v>
      </c>
      <c r="B67" s="5" t="s">
        <v>72</v>
      </c>
      <c r="C67" s="4" t="s">
        <v>66</v>
      </c>
      <c r="D67" s="27">
        <v>1</v>
      </c>
      <c r="E67" s="6"/>
      <c r="F67" s="6"/>
      <c r="G67" s="6"/>
      <c r="H67" s="6">
        <f t="shared" si="0"/>
        <v>0</v>
      </c>
    </row>
    <row r="68" spans="1:8" ht="39" x14ac:dyDescent="0.25">
      <c r="A68" s="4">
        <v>9</v>
      </c>
      <c r="B68" s="3" t="s">
        <v>79</v>
      </c>
      <c r="C68" s="4" t="s">
        <v>66</v>
      </c>
      <c r="D68" s="27">
        <v>1</v>
      </c>
      <c r="E68" s="6"/>
      <c r="F68" s="6"/>
      <c r="G68" s="6"/>
      <c r="H68" s="6">
        <f t="shared" si="0"/>
        <v>0</v>
      </c>
    </row>
    <row r="69" spans="1:8" x14ac:dyDescent="0.25">
      <c r="A69" s="4">
        <v>10</v>
      </c>
      <c r="B69" s="3" t="s">
        <v>101</v>
      </c>
      <c r="C69" s="4" t="s">
        <v>66</v>
      </c>
      <c r="D69" s="27">
        <v>1</v>
      </c>
      <c r="E69" s="6"/>
      <c r="F69" s="6"/>
      <c r="G69" s="6"/>
      <c r="H69" s="6">
        <f t="shared" si="0"/>
        <v>0</v>
      </c>
    </row>
    <row r="70" spans="1:8" x14ac:dyDescent="0.25">
      <c r="A70" s="4">
        <v>11</v>
      </c>
      <c r="B70" s="3" t="s">
        <v>81</v>
      </c>
      <c r="C70" s="4" t="s">
        <v>66</v>
      </c>
      <c r="D70" s="27">
        <v>1</v>
      </c>
      <c r="E70" s="6"/>
      <c r="F70" s="6"/>
      <c r="G70" s="6"/>
      <c r="H70" s="6">
        <f t="shared" si="0"/>
        <v>0</v>
      </c>
    </row>
    <row r="71" spans="1:8" x14ac:dyDescent="0.25">
      <c r="A71" s="4">
        <v>12</v>
      </c>
      <c r="B71" s="3" t="s">
        <v>82</v>
      </c>
      <c r="C71" s="4" t="s">
        <v>66</v>
      </c>
      <c r="D71" s="27">
        <v>2</v>
      </c>
      <c r="E71" s="6"/>
      <c r="F71" s="6"/>
      <c r="G71" s="6"/>
      <c r="H71" s="6">
        <f t="shared" si="0"/>
        <v>0</v>
      </c>
    </row>
    <row r="72" spans="1:8" x14ac:dyDescent="0.25">
      <c r="A72" s="4">
        <v>13</v>
      </c>
      <c r="B72" s="3" t="s">
        <v>83</v>
      </c>
      <c r="C72" s="4" t="s">
        <v>66</v>
      </c>
      <c r="D72" s="27">
        <v>2</v>
      </c>
      <c r="E72" s="6"/>
      <c r="F72" s="6"/>
      <c r="G72" s="6"/>
      <c r="H72" s="6">
        <f t="shared" si="0"/>
        <v>0</v>
      </c>
    </row>
    <row r="73" spans="1:8" x14ac:dyDescent="0.25">
      <c r="A73" s="4">
        <v>14</v>
      </c>
      <c r="B73" s="3" t="s">
        <v>84</v>
      </c>
      <c r="C73" s="4" t="s">
        <v>66</v>
      </c>
      <c r="D73" s="27">
        <v>1</v>
      </c>
      <c r="E73" s="6"/>
      <c r="F73" s="6"/>
      <c r="G73" s="6"/>
      <c r="H73" s="6">
        <f t="shared" si="0"/>
        <v>0</v>
      </c>
    </row>
    <row r="74" spans="1:8" x14ac:dyDescent="0.25">
      <c r="A74" s="4">
        <v>15</v>
      </c>
      <c r="B74" s="3" t="s">
        <v>85</v>
      </c>
      <c r="C74" s="4" t="s">
        <v>48</v>
      </c>
      <c r="D74" s="27">
        <v>40</v>
      </c>
      <c r="E74" s="6"/>
      <c r="F74" s="6"/>
      <c r="G74" s="6"/>
      <c r="H74" s="6">
        <f t="shared" si="0"/>
        <v>0</v>
      </c>
    </row>
    <row r="75" spans="1:8" x14ac:dyDescent="0.25">
      <c r="A75" s="4">
        <v>16</v>
      </c>
      <c r="B75" s="3" t="s">
        <v>86</v>
      </c>
      <c r="C75" s="4" t="s">
        <v>66</v>
      </c>
      <c r="D75" s="27">
        <v>1</v>
      </c>
      <c r="E75" s="6"/>
      <c r="F75" s="6"/>
      <c r="G75" s="6"/>
      <c r="H75" s="6">
        <f t="shared" si="0"/>
        <v>0</v>
      </c>
    </row>
    <row r="76" spans="1:8" x14ac:dyDescent="0.25">
      <c r="A76" s="4">
        <v>17</v>
      </c>
      <c r="B76" s="3" t="s">
        <v>87</v>
      </c>
      <c r="C76" s="4" t="s">
        <v>66</v>
      </c>
      <c r="D76" s="27">
        <v>1</v>
      </c>
      <c r="E76" s="6"/>
      <c r="F76" s="6"/>
      <c r="G76" s="6"/>
      <c r="H76" s="6">
        <f t="shared" si="0"/>
        <v>0</v>
      </c>
    </row>
    <row r="77" spans="1:8" x14ac:dyDescent="0.25">
      <c r="A77" s="4"/>
      <c r="B77" s="13" t="s">
        <v>73</v>
      </c>
      <c r="C77" s="4"/>
      <c r="D77" s="4"/>
      <c r="E77" s="4"/>
      <c r="F77" s="4"/>
      <c r="G77" s="4"/>
      <c r="H77" s="4"/>
    </row>
    <row r="78" spans="1:8" s="9" customFormat="1" ht="24" x14ac:dyDescent="0.25">
      <c r="A78" s="11"/>
      <c r="B78" s="13" t="s">
        <v>74</v>
      </c>
      <c r="C78" s="11"/>
      <c r="D78" s="11"/>
      <c r="E78" s="11"/>
      <c r="F78" s="11"/>
      <c r="G78" s="11"/>
      <c r="H78" s="11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C833-CB20-4BBE-B376-4056ACA2AC22}">
  <sheetPr>
    <tabColor theme="0"/>
  </sheetPr>
  <dimension ref="A1:H78"/>
  <sheetViews>
    <sheetView topLeftCell="A51" workbookViewId="0">
      <selection activeCell="D66" sqref="D66"/>
    </sheetView>
  </sheetViews>
  <sheetFormatPr defaultColWidth="8.7109375" defaultRowHeight="15" x14ac:dyDescent="0.25"/>
  <cols>
    <col min="1" max="1" width="6.28515625" style="2" customWidth="1"/>
    <col min="2" max="2" width="37.7109375" style="2" customWidth="1"/>
    <col min="3" max="3" width="5.28515625" style="2" customWidth="1"/>
    <col min="4" max="4" width="8.42578125" style="2" customWidth="1"/>
    <col min="5" max="5" width="11.7109375" style="2" bestFit="1" customWidth="1"/>
    <col min="6" max="6" width="13.7109375" style="2" customWidth="1"/>
    <col min="7" max="7" width="16.140625" style="2" customWidth="1"/>
    <col min="8" max="8" width="14" style="2" customWidth="1"/>
    <col min="9" max="16384" width="8.7109375" style="2"/>
  </cols>
  <sheetData>
    <row r="1" spans="1:8" s="10" customFormat="1" ht="18.75" customHeight="1" x14ac:dyDescent="0.25">
      <c r="A1" s="35" t="s">
        <v>76</v>
      </c>
      <c r="B1" s="35"/>
      <c r="C1" s="35"/>
      <c r="D1" s="35"/>
      <c r="E1" s="35"/>
      <c r="F1" s="35"/>
      <c r="G1" s="35"/>
      <c r="H1" s="14"/>
    </row>
    <row r="2" spans="1:8" ht="33.75" x14ac:dyDescent="0.25">
      <c r="A2" s="28" t="s">
        <v>0</v>
      </c>
      <c r="B2" s="28" t="s">
        <v>1</v>
      </c>
      <c r="C2" s="28" t="s">
        <v>2</v>
      </c>
      <c r="D2" s="28" t="s">
        <v>176</v>
      </c>
      <c r="E2" s="28" t="s">
        <v>172</v>
      </c>
      <c r="F2" s="28" t="s">
        <v>168</v>
      </c>
      <c r="G2" s="28" t="s">
        <v>169</v>
      </c>
      <c r="H2" s="28" t="s">
        <v>4</v>
      </c>
    </row>
    <row r="3" spans="1:8" x14ac:dyDescent="0.25">
      <c r="A3" s="4">
        <v>1</v>
      </c>
      <c r="B3" s="5" t="s">
        <v>5</v>
      </c>
      <c r="C3" s="4" t="s">
        <v>48</v>
      </c>
      <c r="D3" s="4">
        <v>950</v>
      </c>
      <c r="E3" s="6"/>
      <c r="F3" s="6"/>
      <c r="G3" s="4"/>
      <c r="H3" s="15"/>
    </row>
    <row r="4" spans="1:8" x14ac:dyDescent="0.25">
      <c r="A4" s="4">
        <v>2</v>
      </c>
      <c r="B4" s="5" t="s">
        <v>6</v>
      </c>
      <c r="C4" s="4" t="s">
        <v>48</v>
      </c>
      <c r="D4" s="4">
        <v>900</v>
      </c>
      <c r="E4" s="6"/>
      <c r="F4" s="6"/>
      <c r="G4" s="4"/>
      <c r="H4" s="15"/>
    </row>
    <row r="5" spans="1:8" x14ac:dyDescent="0.25">
      <c r="A5" s="4">
        <v>3</v>
      </c>
      <c r="B5" s="5" t="s">
        <v>7</v>
      </c>
      <c r="C5" s="4" t="s">
        <v>103</v>
      </c>
      <c r="D5" s="4">
        <v>1</v>
      </c>
      <c r="E5" s="6"/>
      <c r="F5" s="6"/>
      <c r="G5" s="4"/>
      <c r="H5" s="15"/>
    </row>
    <row r="6" spans="1:8" x14ac:dyDescent="0.25">
      <c r="A6" s="4">
        <v>4</v>
      </c>
      <c r="B6" s="5" t="s">
        <v>95</v>
      </c>
      <c r="C6" s="4" t="s">
        <v>48</v>
      </c>
      <c r="D6" s="4">
        <v>3500</v>
      </c>
      <c r="E6" s="6"/>
      <c r="F6" s="6"/>
      <c r="G6" s="4"/>
      <c r="H6" s="15"/>
    </row>
    <row r="7" spans="1:8" x14ac:dyDescent="0.25">
      <c r="A7" s="4">
        <v>5</v>
      </c>
      <c r="B7" s="5" t="s">
        <v>8</v>
      </c>
      <c r="C7" s="4" t="s">
        <v>103</v>
      </c>
      <c r="D7" s="4">
        <v>1</v>
      </c>
      <c r="E7" s="6"/>
      <c r="F7" s="6"/>
      <c r="G7" s="4"/>
      <c r="H7" s="15"/>
    </row>
    <row r="8" spans="1:8" ht="25.5" x14ac:dyDescent="0.25">
      <c r="A8" s="4">
        <v>6</v>
      </c>
      <c r="B8" s="5" t="s">
        <v>9</v>
      </c>
      <c r="C8" s="4" t="s">
        <v>104</v>
      </c>
      <c r="D8" s="4">
        <v>2600</v>
      </c>
      <c r="E8" s="6"/>
      <c r="F8" s="6"/>
      <c r="G8" s="4"/>
      <c r="H8" s="15"/>
    </row>
    <row r="9" spans="1:8" ht="38.25" x14ac:dyDescent="0.25">
      <c r="A9" s="4">
        <v>7</v>
      </c>
      <c r="B9" s="5" t="s">
        <v>10</v>
      </c>
      <c r="C9" s="4" t="s">
        <v>103</v>
      </c>
      <c r="D9" s="4">
        <v>1</v>
      </c>
      <c r="E9" s="6"/>
      <c r="F9" s="6"/>
      <c r="G9" s="4"/>
      <c r="H9" s="15"/>
    </row>
    <row r="10" spans="1:8" ht="63.75" x14ac:dyDescent="0.25">
      <c r="A10" s="4">
        <v>8</v>
      </c>
      <c r="B10" s="5" t="s">
        <v>11</v>
      </c>
      <c r="C10" s="4" t="s">
        <v>103</v>
      </c>
      <c r="D10" s="4">
        <v>1</v>
      </c>
      <c r="E10" s="6"/>
      <c r="F10" s="6"/>
      <c r="G10" s="4"/>
      <c r="H10" s="15"/>
    </row>
    <row r="11" spans="1:8" x14ac:dyDescent="0.25">
      <c r="A11" s="4">
        <v>9</v>
      </c>
      <c r="B11" s="5" t="s">
        <v>91</v>
      </c>
      <c r="C11" s="4" t="s">
        <v>66</v>
      </c>
      <c r="D11" s="4">
        <v>1</v>
      </c>
      <c r="E11" s="6"/>
      <c r="F11" s="6"/>
      <c r="G11" s="4"/>
      <c r="H11" s="15"/>
    </row>
    <row r="12" spans="1:8" x14ac:dyDescent="0.25">
      <c r="A12" s="4">
        <v>10</v>
      </c>
      <c r="B12" s="5" t="s">
        <v>13</v>
      </c>
      <c r="C12" s="4" t="s">
        <v>66</v>
      </c>
      <c r="D12" s="4">
        <v>1</v>
      </c>
      <c r="E12" s="6"/>
      <c r="F12" s="6"/>
      <c r="G12" s="4"/>
      <c r="H12" s="15"/>
    </row>
    <row r="13" spans="1:8" x14ac:dyDescent="0.25">
      <c r="A13" s="4">
        <v>11</v>
      </c>
      <c r="B13" s="5" t="s">
        <v>14</v>
      </c>
      <c r="C13" s="4" t="s">
        <v>66</v>
      </c>
      <c r="D13" s="4">
        <v>1</v>
      </c>
      <c r="E13" s="6"/>
      <c r="F13" s="6"/>
      <c r="G13" s="4"/>
      <c r="H13" s="15"/>
    </row>
    <row r="14" spans="1:8" x14ac:dyDescent="0.25">
      <c r="A14" s="4">
        <v>12</v>
      </c>
      <c r="B14" s="5" t="s">
        <v>15</v>
      </c>
      <c r="C14" s="4" t="s">
        <v>66</v>
      </c>
      <c r="D14" s="4">
        <v>1</v>
      </c>
      <c r="E14" s="6"/>
      <c r="F14" s="6"/>
      <c r="G14" s="4"/>
      <c r="H14" s="15"/>
    </row>
    <row r="15" spans="1:8" x14ac:dyDescent="0.25">
      <c r="A15" s="4">
        <v>13</v>
      </c>
      <c r="B15" s="5" t="s">
        <v>16</v>
      </c>
      <c r="C15" s="4" t="s">
        <v>66</v>
      </c>
      <c r="D15" s="4">
        <v>3</v>
      </c>
      <c r="E15" s="6"/>
      <c r="F15" s="6"/>
      <c r="G15" s="4"/>
      <c r="H15" s="15"/>
    </row>
    <row r="16" spans="1:8" x14ac:dyDescent="0.25">
      <c r="A16" s="4">
        <v>14</v>
      </c>
      <c r="B16" s="5" t="s">
        <v>17</v>
      </c>
      <c r="C16" s="4" t="s">
        <v>66</v>
      </c>
      <c r="D16" s="4">
        <v>4</v>
      </c>
      <c r="E16" s="6"/>
      <c r="F16" s="6"/>
      <c r="G16" s="4"/>
      <c r="H16" s="15"/>
    </row>
    <row r="17" spans="1:8" x14ac:dyDescent="0.25">
      <c r="A17" s="4">
        <v>15</v>
      </c>
      <c r="B17" s="5" t="s">
        <v>18</v>
      </c>
      <c r="C17" s="4" t="s">
        <v>66</v>
      </c>
      <c r="D17" s="4">
        <v>3</v>
      </c>
      <c r="E17" s="6"/>
      <c r="F17" s="6"/>
      <c r="G17" s="4"/>
      <c r="H17" s="15"/>
    </row>
    <row r="18" spans="1:8" x14ac:dyDescent="0.25">
      <c r="A18" s="4">
        <v>16</v>
      </c>
      <c r="B18" s="5" t="s">
        <v>19</v>
      </c>
      <c r="C18" s="4" t="s">
        <v>66</v>
      </c>
      <c r="D18" s="4">
        <v>4</v>
      </c>
      <c r="E18" s="6"/>
      <c r="F18" s="6"/>
      <c r="G18" s="4"/>
      <c r="H18" s="15"/>
    </row>
    <row r="19" spans="1:8" x14ac:dyDescent="0.25">
      <c r="A19" s="4">
        <v>17</v>
      </c>
      <c r="B19" s="5" t="s">
        <v>20</v>
      </c>
      <c r="C19" s="4" t="s">
        <v>66</v>
      </c>
      <c r="D19" s="4">
        <v>3</v>
      </c>
      <c r="E19" s="6"/>
      <c r="F19" s="6"/>
      <c r="G19" s="4"/>
      <c r="H19" s="15"/>
    </row>
    <row r="20" spans="1:8" x14ac:dyDescent="0.25">
      <c r="A20" s="4">
        <v>18</v>
      </c>
      <c r="B20" s="5" t="s">
        <v>21</v>
      </c>
      <c r="C20" s="4" t="s">
        <v>66</v>
      </c>
      <c r="D20" s="4">
        <v>4</v>
      </c>
      <c r="E20" s="6"/>
      <c r="F20" s="6"/>
      <c r="G20" s="4"/>
      <c r="H20" s="15"/>
    </row>
    <row r="21" spans="1:8" x14ac:dyDescent="0.25">
      <c r="A21" s="4">
        <v>19</v>
      </c>
      <c r="B21" s="5" t="s">
        <v>22</v>
      </c>
      <c r="C21" s="4" t="s">
        <v>66</v>
      </c>
      <c r="D21" s="4">
        <v>3</v>
      </c>
      <c r="E21" s="6"/>
      <c r="F21" s="6"/>
      <c r="G21" s="4"/>
      <c r="H21" s="15"/>
    </row>
    <row r="22" spans="1:8" x14ac:dyDescent="0.25">
      <c r="A22" s="4">
        <v>20</v>
      </c>
      <c r="B22" s="5" t="s">
        <v>23</v>
      </c>
      <c r="C22" s="4" t="s">
        <v>66</v>
      </c>
      <c r="D22" s="4">
        <v>4</v>
      </c>
      <c r="E22" s="6"/>
      <c r="F22" s="6"/>
      <c r="G22" s="4"/>
      <c r="H22" s="15"/>
    </row>
    <row r="23" spans="1:8" ht="25.5" x14ac:dyDescent="0.25">
      <c r="A23" s="4">
        <v>21</v>
      </c>
      <c r="B23" s="5" t="s">
        <v>24</v>
      </c>
      <c r="C23" s="4" t="s">
        <v>25</v>
      </c>
      <c r="D23" s="4">
        <v>1</v>
      </c>
      <c r="E23" s="6"/>
      <c r="F23" s="6"/>
      <c r="G23" s="4"/>
      <c r="H23" s="15"/>
    </row>
    <row r="24" spans="1:8" x14ac:dyDescent="0.25">
      <c r="A24" s="4">
        <v>22</v>
      </c>
      <c r="B24" s="5" t="s">
        <v>26</v>
      </c>
      <c r="C24" s="4" t="s">
        <v>48</v>
      </c>
      <c r="D24" s="4">
        <v>50</v>
      </c>
      <c r="E24" s="6"/>
      <c r="F24" s="6"/>
      <c r="G24" s="4"/>
      <c r="H24" s="15"/>
    </row>
    <row r="25" spans="1:8" x14ac:dyDescent="0.25">
      <c r="A25" s="4">
        <v>23</v>
      </c>
      <c r="B25" s="5" t="s">
        <v>27</v>
      </c>
      <c r="C25" s="4" t="s">
        <v>66</v>
      </c>
      <c r="D25" s="4">
        <v>2</v>
      </c>
      <c r="E25" s="6"/>
      <c r="F25" s="6"/>
      <c r="G25" s="4"/>
      <c r="H25" s="15"/>
    </row>
    <row r="26" spans="1:8" x14ac:dyDescent="0.25">
      <c r="A26" s="4">
        <v>24</v>
      </c>
      <c r="B26" s="5" t="s">
        <v>28</v>
      </c>
      <c r="C26" s="4" t="s">
        <v>66</v>
      </c>
      <c r="D26" s="4">
        <v>2</v>
      </c>
      <c r="E26" s="6"/>
      <c r="F26" s="6"/>
      <c r="G26" s="4"/>
      <c r="H26" s="15"/>
    </row>
    <row r="27" spans="1:8" x14ac:dyDescent="0.25">
      <c r="A27" s="4">
        <v>25</v>
      </c>
      <c r="B27" s="5" t="s">
        <v>96</v>
      </c>
      <c r="C27" s="4" t="s">
        <v>66</v>
      </c>
      <c r="D27" s="4">
        <v>3</v>
      </c>
      <c r="E27" s="6"/>
      <c r="F27" s="6"/>
      <c r="G27" s="4"/>
      <c r="H27" s="15"/>
    </row>
    <row r="28" spans="1:8" x14ac:dyDescent="0.25">
      <c r="A28" s="4">
        <v>26</v>
      </c>
      <c r="B28" s="5" t="s">
        <v>29</v>
      </c>
      <c r="C28" s="4" t="s">
        <v>66</v>
      </c>
      <c r="D28" s="4">
        <v>3</v>
      </c>
      <c r="E28" s="6"/>
      <c r="F28" s="6"/>
      <c r="G28" s="4"/>
      <c r="H28" s="15"/>
    </row>
    <row r="29" spans="1:8" x14ac:dyDescent="0.25">
      <c r="A29" s="4">
        <v>27</v>
      </c>
      <c r="B29" s="5" t="s">
        <v>30</v>
      </c>
      <c r="C29" s="4" t="s">
        <v>66</v>
      </c>
      <c r="D29" s="4">
        <v>16</v>
      </c>
      <c r="E29" s="6"/>
      <c r="F29" s="6"/>
      <c r="G29" s="4"/>
      <c r="H29" s="15"/>
    </row>
    <row r="30" spans="1:8" x14ac:dyDescent="0.25">
      <c r="A30" s="4">
        <v>28</v>
      </c>
      <c r="B30" s="5" t="s">
        <v>88</v>
      </c>
      <c r="C30" s="4" t="s">
        <v>66</v>
      </c>
      <c r="D30" s="4">
        <v>2</v>
      </c>
      <c r="E30" s="6"/>
      <c r="F30" s="6"/>
      <c r="G30" s="4"/>
      <c r="H30" s="15"/>
    </row>
    <row r="31" spans="1:8" x14ac:dyDescent="0.25">
      <c r="A31" s="4">
        <v>29</v>
      </c>
      <c r="B31" s="5" t="s">
        <v>89</v>
      </c>
      <c r="C31" s="4" t="s">
        <v>66</v>
      </c>
      <c r="D31" s="4">
        <v>2</v>
      </c>
      <c r="E31" s="6"/>
      <c r="F31" s="6"/>
      <c r="G31" s="4"/>
      <c r="H31" s="15"/>
    </row>
    <row r="32" spans="1:8" x14ac:dyDescent="0.25">
      <c r="A32" s="4">
        <v>30</v>
      </c>
      <c r="B32" s="5" t="s">
        <v>100</v>
      </c>
      <c r="C32" s="4" t="s">
        <v>66</v>
      </c>
      <c r="D32" s="4">
        <v>1</v>
      </c>
      <c r="E32" s="6"/>
      <c r="F32" s="6"/>
      <c r="G32" s="4"/>
      <c r="H32" s="15"/>
    </row>
    <row r="33" spans="1:8" ht="25.5" x14ac:dyDescent="0.25">
      <c r="A33" s="4">
        <v>31</v>
      </c>
      <c r="B33" s="5" t="s">
        <v>32</v>
      </c>
      <c r="C33" s="4" t="s">
        <v>66</v>
      </c>
      <c r="D33" s="4">
        <v>1</v>
      </c>
      <c r="E33" s="6"/>
      <c r="F33" s="6"/>
      <c r="G33" s="4"/>
      <c r="H33" s="15"/>
    </row>
    <row r="34" spans="1:8" ht="25.5" x14ac:dyDescent="0.25">
      <c r="A34" s="4">
        <v>32</v>
      </c>
      <c r="B34" s="5" t="s">
        <v>33</v>
      </c>
      <c r="C34" s="4" t="s">
        <v>66</v>
      </c>
      <c r="D34" s="4">
        <v>1</v>
      </c>
      <c r="E34" s="6"/>
      <c r="F34" s="6"/>
      <c r="G34" s="4"/>
      <c r="H34" s="15"/>
    </row>
    <row r="35" spans="1:8" x14ac:dyDescent="0.25">
      <c r="A35" s="4">
        <v>33</v>
      </c>
      <c r="B35" s="5" t="s">
        <v>34</v>
      </c>
      <c r="C35" s="4" t="s">
        <v>66</v>
      </c>
      <c r="D35" s="4">
        <v>1</v>
      </c>
      <c r="E35" s="6"/>
      <c r="F35" s="6"/>
      <c r="G35" s="4"/>
      <c r="H35" s="15"/>
    </row>
    <row r="36" spans="1:8" ht="38.25" x14ac:dyDescent="0.25">
      <c r="A36" s="4">
        <v>35</v>
      </c>
      <c r="B36" s="5" t="s">
        <v>35</v>
      </c>
      <c r="C36" s="4" t="s">
        <v>103</v>
      </c>
      <c r="D36" s="4">
        <v>1</v>
      </c>
      <c r="E36" s="6"/>
      <c r="F36" s="6"/>
      <c r="G36" s="4"/>
      <c r="H36" s="15"/>
    </row>
    <row r="37" spans="1:8" x14ac:dyDescent="0.25">
      <c r="A37" s="4">
        <v>36</v>
      </c>
      <c r="B37" s="3" t="s">
        <v>78</v>
      </c>
      <c r="C37" s="4" t="s">
        <v>66</v>
      </c>
      <c r="D37" s="4">
        <v>1</v>
      </c>
      <c r="E37" s="6"/>
      <c r="F37" s="6"/>
      <c r="G37" s="4"/>
      <c r="H37" s="15"/>
    </row>
    <row r="38" spans="1:8" x14ac:dyDescent="0.25">
      <c r="A38" s="4">
        <v>37</v>
      </c>
      <c r="B38" s="5" t="s">
        <v>36</v>
      </c>
      <c r="C38" s="4" t="s">
        <v>66</v>
      </c>
      <c r="D38" s="4">
        <v>1</v>
      </c>
      <c r="E38" s="6"/>
      <c r="F38" s="6"/>
      <c r="G38" s="4"/>
      <c r="H38" s="15"/>
    </row>
    <row r="39" spans="1:8" x14ac:dyDescent="0.25">
      <c r="A39" s="4">
        <v>38</v>
      </c>
      <c r="B39" s="5" t="s">
        <v>37</v>
      </c>
      <c r="C39" s="4" t="s">
        <v>66</v>
      </c>
      <c r="D39" s="4">
        <v>1</v>
      </c>
      <c r="E39" s="6"/>
      <c r="F39" s="6"/>
      <c r="G39" s="4"/>
      <c r="H39" s="15"/>
    </row>
    <row r="40" spans="1:8" ht="25.5" x14ac:dyDescent="0.25">
      <c r="A40" s="4">
        <v>39</v>
      </c>
      <c r="B40" s="5" t="s">
        <v>38</v>
      </c>
      <c r="C40" s="4" t="s">
        <v>103</v>
      </c>
      <c r="D40" s="4">
        <v>1</v>
      </c>
      <c r="E40" s="6"/>
      <c r="F40" s="6"/>
      <c r="G40" s="4"/>
      <c r="H40" s="15"/>
    </row>
    <row r="41" spans="1:8" x14ac:dyDescent="0.25">
      <c r="A41" s="4">
        <v>40</v>
      </c>
      <c r="B41" s="5" t="s">
        <v>39</v>
      </c>
      <c r="C41" s="4" t="s">
        <v>12</v>
      </c>
      <c r="D41" s="4">
        <v>1</v>
      </c>
      <c r="E41" s="6"/>
      <c r="F41" s="6"/>
      <c r="G41" s="4"/>
      <c r="H41" s="15"/>
    </row>
    <row r="42" spans="1:8" x14ac:dyDescent="0.25">
      <c r="A42" s="4">
        <v>41</v>
      </c>
      <c r="B42" s="5" t="s">
        <v>92</v>
      </c>
      <c r="C42" s="4" t="s">
        <v>103</v>
      </c>
      <c r="D42" s="4">
        <v>1</v>
      </c>
      <c r="E42" s="6"/>
      <c r="F42" s="6"/>
      <c r="G42" s="4"/>
      <c r="H42" s="15"/>
    </row>
    <row r="43" spans="1:8" ht="51" x14ac:dyDescent="0.25">
      <c r="A43" s="4">
        <v>42</v>
      </c>
      <c r="B43" s="5" t="s">
        <v>40</v>
      </c>
      <c r="C43" s="4" t="s">
        <v>103</v>
      </c>
      <c r="D43" s="4">
        <v>1</v>
      </c>
      <c r="E43" s="6"/>
      <c r="F43" s="6"/>
      <c r="G43" s="4"/>
      <c r="H43" s="15"/>
    </row>
    <row r="44" spans="1:8" x14ac:dyDescent="0.25">
      <c r="A44" s="4">
        <v>43</v>
      </c>
      <c r="B44" s="5" t="s">
        <v>41</v>
      </c>
      <c r="C44" s="4"/>
      <c r="D44" s="4"/>
      <c r="E44" s="6"/>
      <c r="F44" s="6"/>
      <c r="G44" s="4"/>
      <c r="H44" s="15"/>
    </row>
    <row r="45" spans="1:8" x14ac:dyDescent="0.25">
      <c r="A45" s="4"/>
      <c r="B45" s="5" t="s">
        <v>42</v>
      </c>
      <c r="C45" s="4" t="s">
        <v>66</v>
      </c>
      <c r="D45" s="4">
        <v>1</v>
      </c>
      <c r="E45" s="6"/>
      <c r="F45" s="6"/>
      <c r="G45" s="4"/>
      <c r="H45" s="15"/>
    </row>
    <row r="46" spans="1:8" x14ac:dyDescent="0.25">
      <c r="A46" s="4"/>
      <c r="B46" s="5" t="s">
        <v>43</v>
      </c>
      <c r="C46" s="4" t="s">
        <v>66</v>
      </c>
      <c r="D46" s="4">
        <v>8</v>
      </c>
      <c r="E46" s="6"/>
      <c r="F46" s="6"/>
      <c r="G46" s="4"/>
      <c r="H46" s="15"/>
    </row>
    <row r="47" spans="1:8" x14ac:dyDescent="0.25">
      <c r="A47" s="4"/>
      <c r="B47" s="5" t="s">
        <v>44</v>
      </c>
      <c r="C47" s="4" t="s">
        <v>66</v>
      </c>
      <c r="D47" s="4">
        <v>1</v>
      </c>
      <c r="E47" s="6"/>
      <c r="F47" s="6"/>
      <c r="G47" s="4"/>
      <c r="H47" s="15"/>
    </row>
    <row r="48" spans="1:8" x14ac:dyDescent="0.25">
      <c r="A48" s="4"/>
      <c r="B48" s="5" t="s">
        <v>45</v>
      </c>
      <c r="C48" s="4" t="s">
        <v>66</v>
      </c>
      <c r="D48" s="4">
        <v>1</v>
      </c>
      <c r="E48" s="6"/>
      <c r="F48" s="6"/>
      <c r="G48" s="4"/>
      <c r="H48" s="15"/>
    </row>
    <row r="49" spans="1:8" ht="25.5" x14ac:dyDescent="0.25">
      <c r="A49" s="4">
        <v>44</v>
      </c>
      <c r="B49" s="5" t="s">
        <v>46</v>
      </c>
      <c r="C49" s="4" t="s">
        <v>66</v>
      </c>
      <c r="D49" s="4">
        <v>1</v>
      </c>
      <c r="E49" s="6"/>
      <c r="F49" s="6"/>
      <c r="G49" s="4"/>
      <c r="H49" s="15"/>
    </row>
    <row r="50" spans="1:8" ht="25.5" x14ac:dyDescent="0.25">
      <c r="A50" s="4">
        <v>45</v>
      </c>
      <c r="B50" s="5" t="s">
        <v>47</v>
      </c>
      <c r="C50" s="4" t="s">
        <v>48</v>
      </c>
      <c r="D50" s="4">
        <v>50</v>
      </c>
      <c r="E50" s="6"/>
      <c r="F50" s="6"/>
      <c r="G50" s="4"/>
      <c r="H50" s="15"/>
    </row>
    <row r="51" spans="1:8" x14ac:dyDescent="0.25">
      <c r="A51" s="4"/>
      <c r="B51" s="11" t="s">
        <v>49</v>
      </c>
      <c r="C51" s="4"/>
      <c r="D51" s="4"/>
      <c r="E51" s="6"/>
      <c r="F51" s="6"/>
      <c r="G51" s="4"/>
      <c r="H51" s="15"/>
    </row>
    <row r="52" spans="1:8" x14ac:dyDescent="0.25">
      <c r="A52" s="11" t="s">
        <v>50</v>
      </c>
      <c r="B52" s="12" t="s">
        <v>51</v>
      </c>
      <c r="C52" s="11"/>
      <c r="D52" s="4"/>
      <c r="E52" s="6"/>
      <c r="F52" s="6"/>
      <c r="G52" s="4"/>
      <c r="H52" s="15"/>
    </row>
    <row r="53" spans="1:8" ht="25.5" x14ac:dyDescent="0.25">
      <c r="A53" s="4">
        <v>1</v>
      </c>
      <c r="B53" s="5" t="s">
        <v>52</v>
      </c>
      <c r="C53" s="4" t="s">
        <v>104</v>
      </c>
      <c r="D53" s="4">
        <v>2600</v>
      </c>
      <c r="E53" s="6"/>
      <c r="F53" s="6"/>
      <c r="G53" s="4"/>
      <c r="H53" s="15"/>
    </row>
    <row r="54" spans="1:8" ht="25.5" x14ac:dyDescent="0.25">
      <c r="A54" s="4">
        <v>2</v>
      </c>
      <c r="B54" s="5" t="s">
        <v>53</v>
      </c>
      <c r="C54" s="4" t="s">
        <v>103</v>
      </c>
      <c r="D54" s="4">
        <v>1</v>
      </c>
      <c r="E54" s="6"/>
      <c r="F54" s="6"/>
      <c r="G54" s="4"/>
      <c r="H54" s="15"/>
    </row>
    <row r="55" spans="1:8" x14ac:dyDescent="0.25">
      <c r="A55" s="4">
        <v>3</v>
      </c>
      <c r="B55" s="5" t="s">
        <v>54</v>
      </c>
      <c r="C55" s="4" t="s">
        <v>103</v>
      </c>
      <c r="D55" s="4">
        <v>1</v>
      </c>
      <c r="E55" s="6"/>
      <c r="F55" s="6"/>
      <c r="G55" s="4"/>
      <c r="H55" s="15"/>
    </row>
    <row r="56" spans="1:8" ht="38.25" x14ac:dyDescent="0.25">
      <c r="A56" s="4">
        <v>4</v>
      </c>
      <c r="B56" s="5" t="s">
        <v>55</v>
      </c>
      <c r="C56" s="4" t="s">
        <v>105</v>
      </c>
      <c r="D56" s="4">
        <v>500</v>
      </c>
      <c r="E56" s="6"/>
      <c r="F56" s="6"/>
      <c r="G56" s="4"/>
      <c r="H56" s="15"/>
    </row>
    <row r="57" spans="1:8" x14ac:dyDescent="0.25">
      <c r="A57" s="4">
        <v>5</v>
      </c>
      <c r="B57" s="5" t="s">
        <v>166</v>
      </c>
      <c r="C57" s="4" t="s">
        <v>167</v>
      </c>
      <c r="D57" s="4">
        <v>1</v>
      </c>
      <c r="E57" s="6"/>
      <c r="F57" s="6"/>
      <c r="G57" s="4"/>
      <c r="H57" s="15"/>
    </row>
    <row r="58" spans="1:8" x14ac:dyDescent="0.25">
      <c r="A58" s="4"/>
      <c r="B58" s="11" t="s">
        <v>56</v>
      </c>
      <c r="C58" s="4"/>
      <c r="D58" s="4"/>
      <c r="E58" s="4"/>
      <c r="F58" s="4"/>
      <c r="G58" s="4"/>
      <c r="H58" s="15"/>
    </row>
    <row r="59" spans="1:8" x14ac:dyDescent="0.25">
      <c r="A59" s="11" t="s">
        <v>57</v>
      </c>
      <c r="B59" s="12" t="s">
        <v>58</v>
      </c>
      <c r="C59" s="4"/>
      <c r="D59" s="4"/>
      <c r="E59" s="4"/>
      <c r="F59" s="4"/>
      <c r="G59" s="4"/>
      <c r="H59" s="15"/>
    </row>
    <row r="60" spans="1:8" ht="25.5" x14ac:dyDescent="0.25">
      <c r="A60" s="4" t="s">
        <v>59</v>
      </c>
      <c r="B60" s="5" t="s">
        <v>60</v>
      </c>
      <c r="C60" s="4" t="s">
        <v>61</v>
      </c>
      <c r="D60" s="32">
        <f>D3+D4</f>
        <v>1850</v>
      </c>
      <c r="E60" s="6"/>
      <c r="F60" s="6"/>
      <c r="G60" s="6"/>
      <c r="H60" s="15"/>
    </row>
    <row r="61" spans="1:8" x14ac:dyDescent="0.25">
      <c r="A61" s="4" t="s">
        <v>62</v>
      </c>
      <c r="B61" s="7" t="s">
        <v>63</v>
      </c>
      <c r="C61" s="4" t="s">
        <v>48</v>
      </c>
      <c r="D61" s="4">
        <v>400</v>
      </c>
      <c r="E61" s="6"/>
      <c r="F61" s="6"/>
      <c r="G61" s="6"/>
      <c r="H61" s="15"/>
    </row>
    <row r="62" spans="1:8" x14ac:dyDescent="0.25">
      <c r="A62" s="4" t="s">
        <v>64</v>
      </c>
      <c r="B62" s="5" t="s">
        <v>65</v>
      </c>
      <c r="C62" s="4" t="s">
        <v>66</v>
      </c>
      <c r="D62" s="4">
        <v>2</v>
      </c>
      <c r="E62" s="6"/>
      <c r="F62" s="6"/>
      <c r="G62" s="6"/>
      <c r="H62" s="15"/>
    </row>
    <row r="63" spans="1:8" x14ac:dyDescent="0.25">
      <c r="A63" s="4" t="s">
        <v>67</v>
      </c>
      <c r="B63" s="5" t="s">
        <v>68</v>
      </c>
      <c r="C63" s="4" t="s">
        <v>48</v>
      </c>
      <c r="D63" s="4">
        <v>3000</v>
      </c>
      <c r="E63" s="6"/>
      <c r="F63" s="6"/>
      <c r="G63" s="6"/>
      <c r="H63" s="15"/>
    </row>
    <row r="64" spans="1:8" x14ac:dyDescent="0.25">
      <c r="A64" s="4">
        <v>5</v>
      </c>
      <c r="B64" s="5" t="s">
        <v>69</v>
      </c>
      <c r="C64" s="4" t="s">
        <v>66</v>
      </c>
      <c r="D64" s="4">
        <v>8</v>
      </c>
      <c r="E64" s="6"/>
      <c r="F64" s="6"/>
      <c r="G64" s="6"/>
      <c r="H64" s="15"/>
    </row>
    <row r="65" spans="1:8" ht="25.5" x14ac:dyDescent="0.25">
      <c r="A65" s="4">
        <v>6</v>
      </c>
      <c r="B65" s="5" t="s">
        <v>70</v>
      </c>
      <c r="C65" s="4" t="s">
        <v>48</v>
      </c>
      <c r="D65" s="4">
        <v>400</v>
      </c>
      <c r="E65" s="6"/>
      <c r="F65" s="6"/>
      <c r="G65" s="6"/>
      <c r="H65" s="15"/>
    </row>
    <row r="66" spans="1:8" x14ac:dyDescent="0.25">
      <c r="A66" s="4">
        <v>7</v>
      </c>
      <c r="B66" s="5" t="s">
        <v>71</v>
      </c>
      <c r="C66" s="4" t="s">
        <v>104</v>
      </c>
      <c r="D66" s="27">
        <f>D8</f>
        <v>2600</v>
      </c>
      <c r="E66" s="6"/>
      <c r="F66" s="6"/>
      <c r="G66" s="6"/>
      <c r="H66" s="15"/>
    </row>
    <row r="67" spans="1:8" x14ac:dyDescent="0.25">
      <c r="A67" s="4">
        <v>8</v>
      </c>
      <c r="B67" s="5" t="s">
        <v>72</v>
      </c>
      <c r="C67" s="4" t="s">
        <v>66</v>
      </c>
      <c r="D67" s="4">
        <v>1</v>
      </c>
      <c r="E67" s="6"/>
      <c r="F67" s="6"/>
      <c r="G67" s="6"/>
      <c r="H67" s="15"/>
    </row>
    <row r="68" spans="1:8" ht="39" x14ac:dyDescent="0.25">
      <c r="A68" s="4">
        <v>9</v>
      </c>
      <c r="B68" s="3" t="s">
        <v>79</v>
      </c>
      <c r="C68" s="4" t="s">
        <v>66</v>
      </c>
      <c r="D68" s="4">
        <v>1</v>
      </c>
      <c r="E68" s="6"/>
      <c r="F68" s="6"/>
      <c r="G68" s="6"/>
      <c r="H68" s="15"/>
    </row>
    <row r="69" spans="1:8" x14ac:dyDescent="0.25">
      <c r="A69" s="4">
        <v>10</v>
      </c>
      <c r="B69" s="3" t="s">
        <v>101</v>
      </c>
      <c r="C69" s="4" t="s">
        <v>66</v>
      </c>
      <c r="D69" s="4">
        <v>1</v>
      </c>
      <c r="E69" s="6"/>
      <c r="F69" s="6"/>
      <c r="G69" s="6"/>
      <c r="H69" s="15"/>
    </row>
    <row r="70" spans="1:8" x14ac:dyDescent="0.25">
      <c r="A70" s="4">
        <v>11</v>
      </c>
      <c r="B70" s="3" t="s">
        <v>81</v>
      </c>
      <c r="C70" s="4" t="s">
        <v>66</v>
      </c>
      <c r="D70" s="4">
        <v>1</v>
      </c>
      <c r="E70" s="6"/>
      <c r="F70" s="6"/>
      <c r="G70" s="6"/>
      <c r="H70" s="15"/>
    </row>
    <row r="71" spans="1:8" x14ac:dyDescent="0.25">
      <c r="A71" s="4">
        <v>12</v>
      </c>
      <c r="B71" s="3" t="s">
        <v>82</v>
      </c>
      <c r="C71" s="4" t="s">
        <v>66</v>
      </c>
      <c r="D71" s="4">
        <v>2</v>
      </c>
      <c r="E71" s="6"/>
      <c r="F71" s="6"/>
      <c r="G71" s="6"/>
      <c r="H71" s="15"/>
    </row>
    <row r="72" spans="1:8" x14ac:dyDescent="0.25">
      <c r="A72" s="4">
        <v>13</v>
      </c>
      <c r="B72" s="3" t="s">
        <v>83</v>
      </c>
      <c r="C72" s="4" t="s">
        <v>66</v>
      </c>
      <c r="D72" s="4">
        <v>2</v>
      </c>
      <c r="E72" s="6"/>
      <c r="F72" s="6"/>
      <c r="G72" s="6"/>
      <c r="H72" s="15"/>
    </row>
    <row r="73" spans="1:8" x14ac:dyDescent="0.25">
      <c r="A73" s="4">
        <v>14</v>
      </c>
      <c r="B73" s="3" t="s">
        <v>84</v>
      </c>
      <c r="C73" s="4" t="s">
        <v>66</v>
      </c>
      <c r="D73" s="4">
        <v>1</v>
      </c>
      <c r="E73" s="6"/>
      <c r="F73" s="6"/>
      <c r="G73" s="6"/>
      <c r="H73" s="15"/>
    </row>
    <row r="74" spans="1:8" x14ac:dyDescent="0.25">
      <c r="A74" s="4">
        <v>15</v>
      </c>
      <c r="B74" s="3" t="s">
        <v>85</v>
      </c>
      <c r="C74" s="4" t="s">
        <v>48</v>
      </c>
      <c r="D74" s="4">
        <v>40</v>
      </c>
      <c r="E74" s="6"/>
      <c r="F74" s="6"/>
      <c r="G74" s="6"/>
      <c r="H74" s="15"/>
    </row>
    <row r="75" spans="1:8" x14ac:dyDescent="0.25">
      <c r="A75" s="4">
        <v>16</v>
      </c>
      <c r="B75" s="3" t="s">
        <v>86</v>
      </c>
      <c r="C75" s="4" t="s">
        <v>66</v>
      </c>
      <c r="D75" s="4">
        <v>1</v>
      </c>
      <c r="E75" s="6"/>
      <c r="F75" s="6"/>
      <c r="G75" s="6"/>
      <c r="H75" s="15"/>
    </row>
    <row r="76" spans="1:8" x14ac:dyDescent="0.25">
      <c r="A76" s="4">
        <v>17</v>
      </c>
      <c r="B76" s="3" t="s">
        <v>87</v>
      </c>
      <c r="C76" s="4" t="s">
        <v>66</v>
      </c>
      <c r="D76" s="4">
        <v>1</v>
      </c>
      <c r="E76" s="6"/>
      <c r="F76" s="6"/>
      <c r="G76" s="6"/>
      <c r="H76" s="15"/>
    </row>
    <row r="77" spans="1:8" x14ac:dyDescent="0.25">
      <c r="A77" s="4"/>
      <c r="B77" s="13" t="s">
        <v>73</v>
      </c>
      <c r="C77" s="4"/>
      <c r="D77" s="4"/>
      <c r="E77" s="4"/>
      <c r="F77" s="4"/>
      <c r="G77" s="4"/>
      <c r="H77" s="15"/>
    </row>
    <row r="78" spans="1:8" s="9" customFormat="1" ht="24" x14ac:dyDescent="0.25">
      <c r="A78" s="11"/>
      <c r="B78" s="13" t="s">
        <v>74</v>
      </c>
      <c r="C78" s="11"/>
      <c r="D78" s="11"/>
      <c r="E78" s="11"/>
      <c r="F78" s="11"/>
      <c r="G78" s="11"/>
      <c r="H78" s="16"/>
    </row>
  </sheetData>
  <mergeCells count="1">
    <mergeCell ref="A1:G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D44-65AF-4295-8395-44C44114A07C}">
  <sheetPr>
    <tabColor theme="0"/>
  </sheetPr>
  <dimension ref="A1:H78"/>
  <sheetViews>
    <sheetView topLeftCell="A53" workbookViewId="0">
      <selection activeCell="D66" sqref="D66"/>
    </sheetView>
  </sheetViews>
  <sheetFormatPr defaultColWidth="8.7109375" defaultRowHeight="15" x14ac:dyDescent="0.25"/>
  <cols>
    <col min="1" max="1" width="6.28515625" style="2" customWidth="1"/>
    <col min="2" max="2" width="37.7109375" style="2" customWidth="1"/>
    <col min="3" max="3" width="4.42578125" style="2" bestFit="1" customWidth="1"/>
    <col min="4" max="4" width="8.42578125" style="2" customWidth="1"/>
    <col min="5" max="5" width="11.7109375" style="2" bestFit="1" customWidth="1"/>
    <col min="6" max="6" width="9.5703125" style="2" customWidth="1"/>
    <col min="7" max="7" width="16.140625" style="2" customWidth="1"/>
    <col min="8" max="16384" width="8.7109375" style="2"/>
  </cols>
  <sheetData>
    <row r="1" spans="1:8" s="10" customFormat="1" ht="18.75" customHeight="1" x14ac:dyDescent="0.25">
      <c r="A1" s="35" t="s">
        <v>94</v>
      </c>
      <c r="B1" s="35"/>
      <c r="C1" s="35"/>
      <c r="D1" s="35"/>
      <c r="E1" s="35"/>
      <c r="F1" s="35"/>
      <c r="G1" s="35"/>
    </row>
    <row r="2" spans="1:8" ht="33.75" x14ac:dyDescent="0.25">
      <c r="A2" s="28" t="s">
        <v>0</v>
      </c>
      <c r="B2" s="28" t="s">
        <v>1</v>
      </c>
      <c r="C2" s="28" t="s">
        <v>2</v>
      </c>
      <c r="D2" s="28" t="s">
        <v>176</v>
      </c>
      <c r="E2" s="28" t="s">
        <v>172</v>
      </c>
      <c r="F2" s="28" t="s">
        <v>168</v>
      </c>
      <c r="G2" s="28" t="s">
        <v>169</v>
      </c>
      <c r="H2" s="28" t="s">
        <v>4</v>
      </c>
    </row>
    <row r="3" spans="1:8" x14ac:dyDescent="0.25">
      <c r="A3" s="4">
        <v>1</v>
      </c>
      <c r="B3" s="5" t="s">
        <v>5</v>
      </c>
      <c r="C3" s="4" t="s">
        <v>48</v>
      </c>
      <c r="D3" s="4">
        <v>1500</v>
      </c>
      <c r="E3" s="6"/>
      <c r="F3" s="6"/>
      <c r="G3" s="4"/>
      <c r="H3" s="15"/>
    </row>
    <row r="4" spans="1:8" x14ac:dyDescent="0.25">
      <c r="A4" s="4">
        <v>2</v>
      </c>
      <c r="B4" s="5" t="s">
        <v>6</v>
      </c>
      <c r="C4" s="4" t="s">
        <v>48</v>
      </c>
      <c r="D4" s="4">
        <v>1350</v>
      </c>
      <c r="E4" s="6"/>
      <c r="F4" s="6"/>
      <c r="G4" s="4"/>
      <c r="H4" s="15"/>
    </row>
    <row r="5" spans="1:8" x14ac:dyDescent="0.25">
      <c r="A5" s="4">
        <v>3</v>
      </c>
      <c r="B5" s="5" t="s">
        <v>7</v>
      </c>
      <c r="C5" s="4" t="s">
        <v>103</v>
      </c>
      <c r="D5" s="4">
        <v>1</v>
      </c>
      <c r="E5" s="6"/>
      <c r="F5" s="6"/>
      <c r="G5" s="4"/>
      <c r="H5" s="15"/>
    </row>
    <row r="6" spans="1:8" x14ac:dyDescent="0.25">
      <c r="A6" s="4">
        <v>4</v>
      </c>
      <c r="B6" s="5" t="s">
        <v>90</v>
      </c>
      <c r="C6" s="4" t="s">
        <v>48</v>
      </c>
      <c r="D6" s="4">
        <v>5000</v>
      </c>
      <c r="E6" s="6"/>
      <c r="F6" s="6"/>
      <c r="G6" s="4"/>
      <c r="H6" s="15"/>
    </row>
    <row r="7" spans="1:8" x14ac:dyDescent="0.25">
      <c r="A7" s="4">
        <v>5</v>
      </c>
      <c r="B7" s="5" t="s">
        <v>8</v>
      </c>
      <c r="C7" s="4" t="s">
        <v>103</v>
      </c>
      <c r="D7" s="4">
        <v>1</v>
      </c>
      <c r="E7" s="6"/>
      <c r="F7" s="6"/>
      <c r="G7" s="4"/>
      <c r="H7" s="15"/>
    </row>
    <row r="8" spans="1:8" ht="25.5" x14ac:dyDescent="0.25">
      <c r="A8" s="4">
        <v>6</v>
      </c>
      <c r="B8" s="5" t="s">
        <v>9</v>
      </c>
      <c r="C8" s="4" t="s">
        <v>104</v>
      </c>
      <c r="D8" s="4">
        <v>4000</v>
      </c>
      <c r="E8" s="6"/>
      <c r="F8" s="6"/>
      <c r="G8" s="4"/>
      <c r="H8" s="15"/>
    </row>
    <row r="9" spans="1:8" ht="38.25" x14ac:dyDescent="0.25">
      <c r="A9" s="4">
        <v>7</v>
      </c>
      <c r="B9" s="5" t="s">
        <v>10</v>
      </c>
      <c r="C9" s="4" t="s">
        <v>103</v>
      </c>
      <c r="D9" s="4">
        <v>1</v>
      </c>
      <c r="E9" s="6"/>
      <c r="F9" s="6"/>
      <c r="G9" s="4"/>
      <c r="H9" s="15"/>
    </row>
    <row r="10" spans="1:8" ht="63.75" x14ac:dyDescent="0.25">
      <c r="A10" s="4">
        <v>8</v>
      </c>
      <c r="B10" s="5" t="s">
        <v>11</v>
      </c>
      <c r="C10" s="4" t="s">
        <v>103</v>
      </c>
      <c r="D10" s="4">
        <v>1</v>
      </c>
      <c r="E10" s="6"/>
      <c r="F10" s="6"/>
      <c r="G10" s="4"/>
      <c r="H10" s="15"/>
    </row>
    <row r="11" spans="1:8" x14ac:dyDescent="0.25">
      <c r="A11" s="4">
        <v>9</v>
      </c>
      <c r="B11" s="5" t="s">
        <v>91</v>
      </c>
      <c r="C11" s="4" t="s">
        <v>66</v>
      </c>
      <c r="D11" s="4">
        <v>1</v>
      </c>
      <c r="E11" s="6"/>
      <c r="F11" s="6"/>
      <c r="G11" s="4"/>
      <c r="H11" s="15"/>
    </row>
    <row r="12" spans="1:8" x14ac:dyDescent="0.25">
      <c r="A12" s="4">
        <v>10</v>
      </c>
      <c r="B12" s="5" t="s">
        <v>13</v>
      </c>
      <c r="C12" s="4" t="s">
        <v>66</v>
      </c>
      <c r="D12" s="4">
        <v>1</v>
      </c>
      <c r="E12" s="6"/>
      <c r="F12" s="6"/>
      <c r="G12" s="4"/>
      <c r="H12" s="15"/>
    </row>
    <row r="13" spans="1:8" x14ac:dyDescent="0.25">
      <c r="A13" s="4">
        <v>11</v>
      </c>
      <c r="B13" s="5" t="s">
        <v>14</v>
      </c>
      <c r="C13" s="4" t="s">
        <v>66</v>
      </c>
      <c r="D13" s="4">
        <v>1</v>
      </c>
      <c r="E13" s="6"/>
      <c r="F13" s="6"/>
      <c r="G13" s="4"/>
      <c r="H13" s="15"/>
    </row>
    <row r="14" spans="1:8" x14ac:dyDescent="0.25">
      <c r="A14" s="4">
        <v>12</v>
      </c>
      <c r="B14" s="5" t="s">
        <v>15</v>
      </c>
      <c r="C14" s="4" t="s">
        <v>66</v>
      </c>
      <c r="D14" s="4">
        <v>1</v>
      </c>
      <c r="E14" s="6"/>
      <c r="F14" s="6"/>
      <c r="G14" s="4"/>
      <c r="H14" s="15"/>
    </row>
    <row r="15" spans="1:8" x14ac:dyDescent="0.25">
      <c r="A15" s="4">
        <v>13</v>
      </c>
      <c r="B15" s="5" t="s">
        <v>16</v>
      </c>
      <c r="C15" s="4" t="s">
        <v>66</v>
      </c>
      <c r="D15" s="4">
        <v>3</v>
      </c>
      <c r="E15" s="6"/>
      <c r="F15" s="6"/>
      <c r="G15" s="4"/>
      <c r="H15" s="15"/>
    </row>
    <row r="16" spans="1:8" x14ac:dyDescent="0.25">
      <c r="A16" s="4">
        <v>14</v>
      </c>
      <c r="B16" s="5" t="s">
        <v>17</v>
      </c>
      <c r="C16" s="4" t="s">
        <v>66</v>
      </c>
      <c r="D16" s="4">
        <v>4</v>
      </c>
      <c r="E16" s="6"/>
      <c r="F16" s="6"/>
      <c r="G16" s="4"/>
      <c r="H16" s="15"/>
    </row>
    <row r="17" spans="1:8" x14ac:dyDescent="0.25">
      <c r="A17" s="4">
        <v>15</v>
      </c>
      <c r="B17" s="5" t="s">
        <v>18</v>
      </c>
      <c r="C17" s="4" t="s">
        <v>66</v>
      </c>
      <c r="D17" s="4">
        <v>3</v>
      </c>
      <c r="E17" s="6"/>
      <c r="F17" s="6"/>
      <c r="G17" s="4"/>
      <c r="H17" s="15"/>
    </row>
    <row r="18" spans="1:8" x14ac:dyDescent="0.25">
      <c r="A18" s="4">
        <v>16</v>
      </c>
      <c r="B18" s="5" t="s">
        <v>19</v>
      </c>
      <c r="C18" s="4" t="s">
        <v>66</v>
      </c>
      <c r="D18" s="4">
        <v>4</v>
      </c>
      <c r="E18" s="6"/>
      <c r="F18" s="6"/>
      <c r="G18" s="4"/>
      <c r="H18" s="15"/>
    </row>
    <row r="19" spans="1:8" x14ac:dyDescent="0.25">
      <c r="A19" s="4">
        <v>17</v>
      </c>
      <c r="B19" s="5" t="s">
        <v>20</v>
      </c>
      <c r="C19" s="4" t="s">
        <v>66</v>
      </c>
      <c r="D19" s="4">
        <v>3</v>
      </c>
      <c r="E19" s="6"/>
      <c r="F19" s="6"/>
      <c r="G19" s="4"/>
      <c r="H19" s="15"/>
    </row>
    <row r="20" spans="1:8" x14ac:dyDescent="0.25">
      <c r="A20" s="4">
        <v>18</v>
      </c>
      <c r="B20" s="5" t="s">
        <v>21</v>
      </c>
      <c r="C20" s="4" t="s">
        <v>66</v>
      </c>
      <c r="D20" s="4">
        <v>4</v>
      </c>
      <c r="E20" s="6"/>
      <c r="F20" s="6"/>
      <c r="G20" s="4"/>
      <c r="H20" s="15"/>
    </row>
    <row r="21" spans="1:8" x14ac:dyDescent="0.25">
      <c r="A21" s="4">
        <v>19</v>
      </c>
      <c r="B21" s="5" t="s">
        <v>22</v>
      </c>
      <c r="C21" s="4" t="s">
        <v>66</v>
      </c>
      <c r="D21" s="4">
        <v>3</v>
      </c>
      <c r="E21" s="6"/>
      <c r="F21" s="6"/>
      <c r="G21" s="4"/>
      <c r="H21" s="15"/>
    </row>
    <row r="22" spans="1:8" x14ac:dyDescent="0.25">
      <c r="A22" s="4">
        <v>20</v>
      </c>
      <c r="B22" s="5" t="s">
        <v>23</v>
      </c>
      <c r="C22" s="4" t="s">
        <v>66</v>
      </c>
      <c r="D22" s="4">
        <v>4</v>
      </c>
      <c r="E22" s="6"/>
      <c r="F22" s="6"/>
      <c r="G22" s="4"/>
      <c r="H22" s="15"/>
    </row>
    <row r="23" spans="1:8" ht="25.5" x14ac:dyDescent="0.25">
      <c r="A23" s="4">
        <v>21</v>
      </c>
      <c r="B23" s="5" t="s">
        <v>24</v>
      </c>
      <c r="C23" s="4" t="s">
        <v>25</v>
      </c>
      <c r="D23" s="4">
        <v>1</v>
      </c>
      <c r="E23" s="6"/>
      <c r="F23" s="6"/>
      <c r="G23" s="4"/>
      <c r="H23" s="15"/>
    </row>
    <row r="24" spans="1:8" x14ac:dyDescent="0.25">
      <c r="A24" s="4">
        <v>22</v>
      </c>
      <c r="B24" s="5" t="s">
        <v>26</v>
      </c>
      <c r="C24" s="4" t="s">
        <v>48</v>
      </c>
      <c r="D24" s="4">
        <v>125</v>
      </c>
      <c r="E24" s="6"/>
      <c r="F24" s="6"/>
      <c r="G24" s="4"/>
      <c r="H24" s="15"/>
    </row>
    <row r="25" spans="1:8" x14ac:dyDescent="0.25">
      <c r="A25" s="4">
        <v>23</v>
      </c>
      <c r="B25" s="5" t="s">
        <v>27</v>
      </c>
      <c r="C25" s="4" t="s">
        <v>66</v>
      </c>
      <c r="D25" s="4">
        <v>1</v>
      </c>
      <c r="E25" s="6"/>
      <c r="F25" s="6"/>
      <c r="G25" s="4"/>
      <c r="H25" s="15"/>
    </row>
    <row r="26" spans="1:8" x14ac:dyDescent="0.25">
      <c r="A26" s="4">
        <v>24</v>
      </c>
      <c r="B26" s="5" t="s">
        <v>28</v>
      </c>
      <c r="C26" s="4" t="s">
        <v>66</v>
      </c>
      <c r="D26" s="4">
        <v>1</v>
      </c>
      <c r="E26" s="6"/>
      <c r="F26" s="6"/>
      <c r="G26" s="4"/>
      <c r="H26" s="15"/>
    </row>
    <row r="27" spans="1:8" x14ac:dyDescent="0.25">
      <c r="A27" s="4">
        <v>25</v>
      </c>
      <c r="B27" s="5" t="s">
        <v>96</v>
      </c>
      <c r="C27" s="4" t="s">
        <v>66</v>
      </c>
      <c r="D27" s="4">
        <v>3</v>
      </c>
      <c r="E27" s="6"/>
      <c r="F27" s="6"/>
      <c r="G27" s="4"/>
      <c r="H27" s="15"/>
    </row>
    <row r="28" spans="1:8" x14ac:dyDescent="0.25">
      <c r="A28" s="4">
        <v>26</v>
      </c>
      <c r="B28" s="5" t="s">
        <v>29</v>
      </c>
      <c r="C28" s="4" t="s">
        <v>66</v>
      </c>
      <c r="D28" s="4">
        <v>3</v>
      </c>
      <c r="E28" s="6"/>
      <c r="F28" s="6"/>
      <c r="G28" s="4"/>
      <c r="H28" s="15"/>
    </row>
    <row r="29" spans="1:8" x14ac:dyDescent="0.25">
      <c r="A29" s="4">
        <v>27</v>
      </c>
      <c r="B29" s="5" t="s">
        <v>30</v>
      </c>
      <c r="C29" s="4" t="s">
        <v>66</v>
      </c>
      <c r="D29" s="4">
        <v>16</v>
      </c>
      <c r="E29" s="6"/>
      <c r="F29" s="6"/>
      <c r="G29" s="4"/>
      <c r="H29" s="15"/>
    </row>
    <row r="30" spans="1:8" x14ac:dyDescent="0.25">
      <c r="A30" s="4">
        <v>28</v>
      </c>
      <c r="B30" s="5" t="s">
        <v>88</v>
      </c>
      <c r="C30" s="4" t="s">
        <v>66</v>
      </c>
      <c r="D30" s="4">
        <v>2</v>
      </c>
      <c r="E30" s="6"/>
      <c r="F30" s="6"/>
      <c r="G30" s="4"/>
      <c r="H30" s="15"/>
    </row>
    <row r="31" spans="1:8" x14ac:dyDescent="0.25">
      <c r="A31" s="4">
        <v>29</v>
      </c>
      <c r="B31" s="5" t="s">
        <v>89</v>
      </c>
      <c r="C31" s="4" t="s">
        <v>66</v>
      </c>
      <c r="D31" s="4">
        <v>2</v>
      </c>
      <c r="E31" s="6"/>
      <c r="F31" s="6"/>
      <c r="G31" s="4"/>
      <c r="H31" s="15"/>
    </row>
    <row r="32" spans="1:8" x14ac:dyDescent="0.25">
      <c r="A32" s="4">
        <v>30</v>
      </c>
      <c r="B32" s="5" t="s">
        <v>98</v>
      </c>
      <c r="C32" s="4" t="s">
        <v>66</v>
      </c>
      <c r="D32" s="4">
        <v>1</v>
      </c>
      <c r="E32" s="6"/>
      <c r="F32" s="6"/>
      <c r="G32" s="4"/>
      <c r="H32" s="15"/>
    </row>
    <row r="33" spans="1:8" ht="25.5" x14ac:dyDescent="0.25">
      <c r="A33" s="4">
        <v>31</v>
      </c>
      <c r="B33" s="5" t="s">
        <v>32</v>
      </c>
      <c r="C33" s="4" t="s">
        <v>66</v>
      </c>
      <c r="D33" s="4">
        <v>1</v>
      </c>
      <c r="E33" s="6"/>
      <c r="F33" s="6"/>
      <c r="G33" s="4"/>
      <c r="H33" s="15"/>
    </row>
    <row r="34" spans="1:8" ht="25.5" x14ac:dyDescent="0.25">
      <c r="A34" s="4">
        <v>32</v>
      </c>
      <c r="B34" s="5" t="s">
        <v>33</v>
      </c>
      <c r="C34" s="4" t="s">
        <v>66</v>
      </c>
      <c r="D34" s="4">
        <v>1</v>
      </c>
      <c r="E34" s="6"/>
      <c r="F34" s="6"/>
      <c r="G34" s="4"/>
      <c r="H34" s="15"/>
    </row>
    <row r="35" spans="1:8" x14ac:dyDescent="0.25">
      <c r="A35" s="4">
        <v>33</v>
      </c>
      <c r="B35" s="5" t="s">
        <v>34</v>
      </c>
      <c r="C35" s="4" t="s">
        <v>66</v>
      </c>
      <c r="D35" s="4">
        <v>1</v>
      </c>
      <c r="E35" s="6"/>
      <c r="F35" s="6"/>
      <c r="G35" s="4"/>
      <c r="H35" s="15"/>
    </row>
    <row r="36" spans="1:8" ht="38.25" x14ac:dyDescent="0.25">
      <c r="A36" s="4">
        <v>35</v>
      </c>
      <c r="B36" s="5" t="s">
        <v>35</v>
      </c>
      <c r="C36" s="4" t="s">
        <v>103</v>
      </c>
      <c r="D36" s="4">
        <v>1</v>
      </c>
      <c r="E36" s="6"/>
      <c r="F36" s="6"/>
      <c r="G36" s="4"/>
      <c r="H36" s="15"/>
    </row>
    <row r="37" spans="1:8" x14ac:dyDescent="0.25">
      <c r="A37" s="4">
        <v>36</v>
      </c>
      <c r="B37" s="3" t="s">
        <v>78</v>
      </c>
      <c r="C37" s="4" t="s">
        <v>66</v>
      </c>
      <c r="D37" s="4">
        <v>1</v>
      </c>
      <c r="E37" s="6"/>
      <c r="F37" s="6"/>
      <c r="G37" s="4"/>
      <c r="H37" s="15"/>
    </row>
    <row r="38" spans="1:8" x14ac:dyDescent="0.25">
      <c r="A38" s="4">
        <v>37</v>
      </c>
      <c r="B38" s="5" t="s">
        <v>36</v>
      </c>
      <c r="C38" s="4" t="s">
        <v>66</v>
      </c>
      <c r="D38" s="4">
        <v>1</v>
      </c>
      <c r="E38" s="6"/>
      <c r="F38" s="6"/>
      <c r="G38" s="4"/>
      <c r="H38" s="15"/>
    </row>
    <row r="39" spans="1:8" x14ac:dyDescent="0.25">
      <c r="A39" s="4">
        <v>38</v>
      </c>
      <c r="B39" s="5" t="s">
        <v>37</v>
      </c>
      <c r="C39" s="4" t="s">
        <v>66</v>
      </c>
      <c r="D39" s="4">
        <v>1</v>
      </c>
      <c r="E39" s="6"/>
      <c r="F39" s="6"/>
      <c r="G39" s="4"/>
      <c r="H39" s="15"/>
    </row>
    <row r="40" spans="1:8" ht="25.5" x14ac:dyDescent="0.25">
      <c r="A40" s="4">
        <v>39</v>
      </c>
      <c r="B40" s="5" t="s">
        <v>38</v>
      </c>
      <c r="C40" s="4" t="s">
        <v>103</v>
      </c>
      <c r="D40" s="4">
        <v>1</v>
      </c>
      <c r="E40" s="6"/>
      <c r="F40" s="6"/>
      <c r="G40" s="4"/>
      <c r="H40" s="15"/>
    </row>
    <row r="41" spans="1:8" x14ac:dyDescent="0.25">
      <c r="A41" s="4">
        <v>40</v>
      </c>
      <c r="B41" s="5" t="s">
        <v>39</v>
      </c>
      <c r="C41" s="4" t="s">
        <v>12</v>
      </c>
      <c r="D41" s="4">
        <v>1</v>
      </c>
      <c r="E41" s="6"/>
      <c r="F41" s="6"/>
      <c r="G41" s="4"/>
      <c r="H41" s="15"/>
    </row>
    <row r="42" spans="1:8" x14ac:dyDescent="0.25">
      <c r="A42" s="4">
        <v>41</v>
      </c>
      <c r="B42" s="5" t="s">
        <v>92</v>
      </c>
      <c r="C42" s="4" t="s">
        <v>103</v>
      </c>
      <c r="D42" s="4">
        <v>1</v>
      </c>
      <c r="E42" s="6"/>
      <c r="F42" s="6"/>
      <c r="G42" s="4"/>
      <c r="H42" s="15"/>
    </row>
    <row r="43" spans="1:8" ht="51" x14ac:dyDescent="0.25">
      <c r="A43" s="4">
        <v>42</v>
      </c>
      <c r="B43" s="5" t="s">
        <v>40</v>
      </c>
      <c r="C43" s="4" t="s">
        <v>103</v>
      </c>
      <c r="D43" s="4">
        <v>1</v>
      </c>
      <c r="E43" s="6"/>
      <c r="F43" s="6"/>
      <c r="G43" s="4"/>
      <c r="H43" s="15"/>
    </row>
    <row r="44" spans="1:8" x14ac:dyDescent="0.25">
      <c r="A44" s="4">
        <v>43</v>
      </c>
      <c r="B44" s="5" t="s">
        <v>41</v>
      </c>
      <c r="C44" s="4"/>
      <c r="D44" s="4"/>
      <c r="E44" s="6"/>
      <c r="F44" s="6"/>
      <c r="G44" s="4"/>
      <c r="H44" s="15"/>
    </row>
    <row r="45" spans="1:8" x14ac:dyDescent="0.25">
      <c r="A45" s="4"/>
      <c r="B45" s="5" t="s">
        <v>42</v>
      </c>
      <c r="C45" s="4" t="s">
        <v>66</v>
      </c>
      <c r="D45" s="4">
        <v>1</v>
      </c>
      <c r="E45" s="6"/>
      <c r="F45" s="6"/>
      <c r="G45" s="4"/>
      <c r="H45" s="15"/>
    </row>
    <row r="46" spans="1:8" x14ac:dyDescent="0.25">
      <c r="A46" s="4"/>
      <c r="B46" s="5" t="s">
        <v>43</v>
      </c>
      <c r="C46" s="4" t="s">
        <v>66</v>
      </c>
      <c r="D46" s="4">
        <v>8</v>
      </c>
      <c r="E46" s="6"/>
      <c r="F46" s="6"/>
      <c r="G46" s="4"/>
      <c r="H46" s="15"/>
    </row>
    <row r="47" spans="1:8" x14ac:dyDescent="0.25">
      <c r="A47" s="4"/>
      <c r="B47" s="5" t="s">
        <v>44</v>
      </c>
      <c r="C47" s="4" t="s">
        <v>66</v>
      </c>
      <c r="D47" s="4">
        <v>1</v>
      </c>
      <c r="E47" s="6"/>
      <c r="F47" s="6"/>
      <c r="G47" s="4"/>
      <c r="H47" s="15"/>
    </row>
    <row r="48" spans="1:8" x14ac:dyDescent="0.25">
      <c r="A48" s="4"/>
      <c r="B48" s="5" t="s">
        <v>45</v>
      </c>
      <c r="C48" s="4" t="s">
        <v>66</v>
      </c>
      <c r="D48" s="4">
        <v>1</v>
      </c>
      <c r="E48" s="6"/>
      <c r="F48" s="6"/>
      <c r="G48" s="4"/>
      <c r="H48" s="15"/>
    </row>
    <row r="49" spans="1:8" ht="25.5" x14ac:dyDescent="0.25">
      <c r="A49" s="4">
        <v>44</v>
      </c>
      <c r="B49" s="5" t="s">
        <v>46</v>
      </c>
      <c r="C49" s="4" t="s">
        <v>66</v>
      </c>
      <c r="D49" s="4">
        <v>1</v>
      </c>
      <c r="E49" s="6"/>
      <c r="F49" s="6"/>
      <c r="G49" s="4"/>
      <c r="H49" s="15"/>
    </row>
    <row r="50" spans="1:8" ht="25.5" x14ac:dyDescent="0.25">
      <c r="A50" s="4">
        <v>45</v>
      </c>
      <c r="B50" s="5" t="s">
        <v>47</v>
      </c>
      <c r="C50" s="4" t="s">
        <v>48</v>
      </c>
      <c r="D50" s="4">
        <v>120</v>
      </c>
      <c r="E50" s="6"/>
      <c r="F50" s="6"/>
      <c r="G50" s="4"/>
      <c r="H50" s="15"/>
    </row>
    <row r="51" spans="1:8" x14ac:dyDescent="0.25">
      <c r="A51" s="4"/>
      <c r="B51" s="11" t="s">
        <v>49</v>
      </c>
      <c r="C51" s="4"/>
      <c r="D51" s="4"/>
      <c r="E51" s="6"/>
      <c r="F51" s="6"/>
      <c r="G51" s="4"/>
      <c r="H51" s="15"/>
    </row>
    <row r="52" spans="1:8" x14ac:dyDescent="0.25">
      <c r="A52" s="11" t="s">
        <v>50</v>
      </c>
      <c r="B52" s="12" t="s">
        <v>51</v>
      </c>
      <c r="C52" s="11"/>
      <c r="D52" s="4"/>
      <c r="E52" s="6"/>
      <c r="F52" s="6"/>
      <c r="G52" s="4"/>
      <c r="H52" s="15"/>
    </row>
    <row r="53" spans="1:8" ht="25.5" x14ac:dyDescent="0.25">
      <c r="A53" s="4">
        <v>1</v>
      </c>
      <c r="B53" s="5" t="s">
        <v>52</v>
      </c>
      <c r="C53" s="4" t="s">
        <v>104</v>
      </c>
      <c r="D53" s="4">
        <v>4000</v>
      </c>
      <c r="E53" s="6"/>
      <c r="F53" s="6"/>
      <c r="G53" s="4"/>
      <c r="H53" s="15"/>
    </row>
    <row r="54" spans="1:8" ht="25.5" x14ac:dyDescent="0.25">
      <c r="A54" s="4">
        <v>2</v>
      </c>
      <c r="B54" s="5" t="s">
        <v>53</v>
      </c>
      <c r="C54" s="4" t="s">
        <v>103</v>
      </c>
      <c r="D54" s="4">
        <v>1</v>
      </c>
      <c r="E54" s="6"/>
      <c r="F54" s="6"/>
      <c r="G54" s="4"/>
      <c r="H54" s="15"/>
    </row>
    <row r="55" spans="1:8" x14ac:dyDescent="0.25">
      <c r="A55" s="4">
        <v>3</v>
      </c>
      <c r="B55" s="5" t="s">
        <v>54</v>
      </c>
      <c r="C55" s="4" t="s">
        <v>103</v>
      </c>
      <c r="D55" s="4">
        <v>1</v>
      </c>
      <c r="E55" s="6"/>
      <c r="F55" s="6"/>
      <c r="G55" s="4"/>
      <c r="H55" s="15"/>
    </row>
    <row r="56" spans="1:8" ht="38.25" x14ac:dyDescent="0.25">
      <c r="A56" s="4">
        <v>4</v>
      </c>
      <c r="B56" s="5" t="s">
        <v>55</v>
      </c>
      <c r="C56" s="4" t="s">
        <v>105</v>
      </c>
      <c r="D56" s="4">
        <v>500</v>
      </c>
      <c r="E56" s="6"/>
      <c r="F56" s="6"/>
      <c r="G56" s="4"/>
      <c r="H56" s="15"/>
    </row>
    <row r="57" spans="1:8" x14ac:dyDescent="0.25">
      <c r="A57" s="4">
        <v>5</v>
      </c>
      <c r="B57" s="8" t="s">
        <v>166</v>
      </c>
      <c r="C57" s="4" t="s">
        <v>167</v>
      </c>
      <c r="D57" s="4">
        <v>1</v>
      </c>
      <c r="E57" s="4"/>
      <c r="F57" s="4"/>
      <c r="G57" s="4"/>
      <c r="H57" s="15"/>
    </row>
    <row r="58" spans="1:8" x14ac:dyDescent="0.25">
      <c r="A58" s="4"/>
      <c r="B58" s="11" t="s">
        <v>56</v>
      </c>
      <c r="C58" s="4"/>
      <c r="D58" s="4"/>
      <c r="E58" s="4"/>
      <c r="F58" s="4"/>
      <c r="G58" s="4"/>
      <c r="H58" s="15"/>
    </row>
    <row r="59" spans="1:8" x14ac:dyDescent="0.25">
      <c r="A59" s="11" t="s">
        <v>57</v>
      </c>
      <c r="B59" s="12" t="s">
        <v>58</v>
      </c>
      <c r="C59" s="4"/>
      <c r="D59" s="4"/>
      <c r="E59" s="4"/>
      <c r="F59" s="4"/>
      <c r="G59" s="4"/>
      <c r="H59" s="15"/>
    </row>
    <row r="60" spans="1:8" ht="25.5" x14ac:dyDescent="0.25">
      <c r="A60" s="4" t="s">
        <v>59</v>
      </c>
      <c r="B60" s="5" t="s">
        <v>60</v>
      </c>
      <c r="C60" s="4" t="s">
        <v>61</v>
      </c>
      <c r="D60" s="32">
        <f>D3+D4</f>
        <v>2850</v>
      </c>
      <c r="E60" s="6"/>
      <c r="F60" s="6"/>
      <c r="G60" s="6"/>
      <c r="H60" s="15"/>
    </row>
    <row r="61" spans="1:8" x14ac:dyDescent="0.25">
      <c r="A61" s="4" t="s">
        <v>62</v>
      </c>
      <c r="B61" s="7" t="s">
        <v>63</v>
      </c>
      <c r="C61" s="4" t="s">
        <v>48</v>
      </c>
      <c r="D61" s="4">
        <v>900</v>
      </c>
      <c r="E61" s="6"/>
      <c r="F61" s="6"/>
      <c r="G61" s="6"/>
      <c r="H61" s="15"/>
    </row>
    <row r="62" spans="1:8" x14ac:dyDescent="0.25">
      <c r="A62" s="4" t="s">
        <v>64</v>
      </c>
      <c r="B62" s="5" t="s">
        <v>65</v>
      </c>
      <c r="C62" s="4" t="s">
        <v>66</v>
      </c>
      <c r="D62" s="4">
        <v>1</v>
      </c>
      <c r="E62" s="6"/>
      <c r="F62" s="6"/>
      <c r="G62" s="6"/>
      <c r="H62" s="15"/>
    </row>
    <row r="63" spans="1:8" x14ac:dyDescent="0.25">
      <c r="A63" s="4" t="s">
        <v>67</v>
      </c>
      <c r="B63" s="5" t="s">
        <v>68</v>
      </c>
      <c r="C63" s="4" t="s">
        <v>48</v>
      </c>
      <c r="D63" s="4">
        <v>5000</v>
      </c>
      <c r="E63" s="6"/>
      <c r="F63" s="6"/>
      <c r="G63" s="6"/>
      <c r="H63" s="15"/>
    </row>
    <row r="64" spans="1:8" x14ac:dyDescent="0.25">
      <c r="A64" s="4">
        <v>5</v>
      </c>
      <c r="B64" s="5" t="s">
        <v>69</v>
      </c>
      <c r="C64" s="4" t="s">
        <v>66</v>
      </c>
      <c r="D64" s="4">
        <v>8</v>
      </c>
      <c r="E64" s="6"/>
      <c r="F64" s="6"/>
      <c r="G64" s="6"/>
      <c r="H64" s="15"/>
    </row>
    <row r="65" spans="1:8" ht="25.5" x14ac:dyDescent="0.25">
      <c r="A65" s="4">
        <v>6</v>
      </c>
      <c r="B65" s="5" t="s">
        <v>70</v>
      </c>
      <c r="C65" s="4" t="s">
        <v>48</v>
      </c>
      <c r="D65" s="4">
        <v>500</v>
      </c>
      <c r="E65" s="6"/>
      <c r="F65" s="6"/>
      <c r="G65" s="6"/>
      <c r="H65" s="15"/>
    </row>
    <row r="66" spans="1:8" x14ac:dyDescent="0.25">
      <c r="A66" s="4">
        <v>7</v>
      </c>
      <c r="B66" s="5" t="s">
        <v>71</v>
      </c>
      <c r="C66" s="4" t="s">
        <v>104</v>
      </c>
      <c r="D66" s="27">
        <f>D8</f>
        <v>4000</v>
      </c>
      <c r="E66" s="6"/>
      <c r="F66" s="6"/>
      <c r="G66" s="6"/>
      <c r="H66" s="15"/>
    </row>
    <row r="67" spans="1:8" x14ac:dyDescent="0.25">
      <c r="A67" s="4">
        <v>8</v>
      </c>
      <c r="B67" s="5" t="s">
        <v>72</v>
      </c>
      <c r="C67" s="4" t="s">
        <v>66</v>
      </c>
      <c r="D67" s="4">
        <v>1</v>
      </c>
      <c r="E67" s="6"/>
      <c r="F67" s="6"/>
      <c r="G67" s="6"/>
      <c r="H67" s="15"/>
    </row>
    <row r="68" spans="1:8" ht="39" x14ac:dyDescent="0.25">
      <c r="A68" s="4">
        <v>9</v>
      </c>
      <c r="B68" s="3" t="s">
        <v>79</v>
      </c>
      <c r="C68" s="4" t="s">
        <v>66</v>
      </c>
      <c r="D68" s="4">
        <v>1</v>
      </c>
      <c r="E68" s="6"/>
      <c r="F68" s="6"/>
      <c r="G68" s="6"/>
      <c r="H68" s="15"/>
    </row>
    <row r="69" spans="1:8" x14ac:dyDescent="0.25">
      <c r="A69" s="4">
        <v>10</v>
      </c>
      <c r="B69" s="3" t="s">
        <v>101</v>
      </c>
      <c r="C69" s="4" t="s">
        <v>66</v>
      </c>
      <c r="D69" s="4">
        <v>1</v>
      </c>
      <c r="E69" s="6"/>
      <c r="F69" s="6"/>
      <c r="G69" s="6"/>
      <c r="H69" s="15"/>
    </row>
    <row r="70" spans="1:8" x14ac:dyDescent="0.25">
      <c r="A70" s="4">
        <v>11</v>
      </c>
      <c r="B70" s="3" t="s">
        <v>81</v>
      </c>
      <c r="C70" s="4" t="s">
        <v>66</v>
      </c>
      <c r="D70" s="4">
        <v>1</v>
      </c>
      <c r="E70" s="6"/>
      <c r="F70" s="6"/>
      <c r="G70" s="6"/>
      <c r="H70" s="15"/>
    </row>
    <row r="71" spans="1:8" x14ac:dyDescent="0.25">
      <c r="A71" s="4">
        <v>12</v>
      </c>
      <c r="B71" s="3" t="s">
        <v>82</v>
      </c>
      <c r="C71" s="4" t="s">
        <v>66</v>
      </c>
      <c r="D71" s="4">
        <v>2</v>
      </c>
      <c r="E71" s="6"/>
      <c r="F71" s="6"/>
      <c r="G71" s="6"/>
      <c r="H71" s="15"/>
    </row>
    <row r="72" spans="1:8" x14ac:dyDescent="0.25">
      <c r="A72" s="4">
        <v>13</v>
      </c>
      <c r="B72" s="3" t="s">
        <v>83</v>
      </c>
      <c r="C72" s="4" t="s">
        <v>66</v>
      </c>
      <c r="D72" s="4">
        <v>2</v>
      </c>
      <c r="E72" s="6"/>
      <c r="F72" s="6"/>
      <c r="G72" s="6"/>
      <c r="H72" s="15"/>
    </row>
    <row r="73" spans="1:8" x14ac:dyDescent="0.25">
      <c r="A73" s="4">
        <v>14</v>
      </c>
      <c r="B73" s="3" t="s">
        <v>84</v>
      </c>
      <c r="C73" s="4" t="s">
        <v>66</v>
      </c>
      <c r="D73" s="4">
        <v>1</v>
      </c>
      <c r="E73" s="6"/>
      <c r="F73" s="6"/>
      <c r="G73" s="6"/>
      <c r="H73" s="15"/>
    </row>
    <row r="74" spans="1:8" x14ac:dyDescent="0.25">
      <c r="A74" s="4">
        <v>15</v>
      </c>
      <c r="B74" s="3" t="s">
        <v>85</v>
      </c>
      <c r="C74" s="4" t="s">
        <v>48</v>
      </c>
      <c r="D74" s="4">
        <v>100</v>
      </c>
      <c r="E74" s="6"/>
      <c r="F74" s="6"/>
      <c r="G74" s="6"/>
      <c r="H74" s="15"/>
    </row>
    <row r="75" spans="1:8" x14ac:dyDescent="0.25">
      <c r="A75" s="4">
        <v>16</v>
      </c>
      <c r="B75" s="3" t="s">
        <v>86</v>
      </c>
      <c r="C75" s="4" t="s">
        <v>66</v>
      </c>
      <c r="D75" s="4">
        <v>1</v>
      </c>
      <c r="E75" s="6"/>
      <c r="F75" s="6"/>
      <c r="G75" s="6"/>
      <c r="H75" s="15"/>
    </row>
    <row r="76" spans="1:8" x14ac:dyDescent="0.25">
      <c r="A76" s="4">
        <v>17</v>
      </c>
      <c r="B76" s="3" t="s">
        <v>87</v>
      </c>
      <c r="C76" s="4" t="s">
        <v>66</v>
      </c>
      <c r="D76" s="4">
        <v>1</v>
      </c>
      <c r="E76" s="6"/>
      <c r="F76" s="6"/>
      <c r="G76" s="6"/>
      <c r="H76" s="15"/>
    </row>
    <row r="77" spans="1:8" x14ac:dyDescent="0.25">
      <c r="A77" s="4"/>
      <c r="B77" s="13" t="s">
        <v>73</v>
      </c>
      <c r="C77" s="4"/>
      <c r="D77" s="4"/>
      <c r="E77" s="4"/>
      <c r="F77" s="4"/>
      <c r="G77" s="4"/>
      <c r="H77" s="15"/>
    </row>
    <row r="78" spans="1:8" s="9" customFormat="1" ht="24" x14ac:dyDescent="0.25">
      <c r="A78" s="11"/>
      <c r="B78" s="13" t="s">
        <v>74</v>
      </c>
      <c r="C78" s="11"/>
      <c r="D78" s="4"/>
      <c r="E78" s="11"/>
      <c r="F78" s="11"/>
      <c r="G78" s="11"/>
      <c r="H78" s="16"/>
    </row>
  </sheetData>
  <mergeCells count="1">
    <mergeCell ref="A1:G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3459-D78D-4063-9E49-FD634C26D40B}">
  <dimension ref="A1:H78"/>
  <sheetViews>
    <sheetView topLeftCell="A55" workbookViewId="0">
      <selection activeCell="D66" sqref="D66"/>
    </sheetView>
  </sheetViews>
  <sheetFormatPr defaultColWidth="8.7109375" defaultRowHeight="15" x14ac:dyDescent="0.25"/>
  <cols>
    <col min="1" max="1" width="5.42578125" style="2" bestFit="1" customWidth="1"/>
    <col min="2" max="2" width="47.42578125" style="2" bestFit="1" customWidth="1"/>
    <col min="3" max="3" width="6.28515625" style="2" customWidth="1"/>
    <col min="4" max="4" width="13.85546875" style="33" bestFit="1" customWidth="1"/>
    <col min="5" max="5" width="11.140625" style="2" customWidth="1"/>
    <col min="6" max="6" width="8.7109375" style="2" customWidth="1"/>
    <col min="7" max="7" width="14.5703125" style="2" bestFit="1" customWidth="1"/>
    <col min="8" max="8" width="15.5703125" style="2" customWidth="1"/>
    <col min="9" max="16384" width="8.7109375" style="2"/>
  </cols>
  <sheetData>
    <row r="1" spans="1:8" s="10" customFormat="1" ht="18.75" customHeight="1" x14ac:dyDescent="0.25">
      <c r="A1" s="35" t="s">
        <v>77</v>
      </c>
      <c r="B1" s="35"/>
      <c r="C1" s="35"/>
      <c r="D1" s="35"/>
      <c r="E1" s="35"/>
      <c r="F1" s="35"/>
      <c r="G1" s="35"/>
      <c r="H1" s="14"/>
    </row>
    <row r="2" spans="1:8" ht="45" x14ac:dyDescent="0.25">
      <c r="A2" s="11" t="s">
        <v>0</v>
      </c>
      <c r="B2" s="11" t="s">
        <v>1</v>
      </c>
      <c r="C2" s="11" t="s">
        <v>2</v>
      </c>
      <c r="D2" s="31" t="s">
        <v>176</v>
      </c>
      <c r="E2" s="11" t="s">
        <v>172</v>
      </c>
      <c r="F2" s="11" t="s">
        <v>173</v>
      </c>
      <c r="G2" s="11" t="s">
        <v>174</v>
      </c>
      <c r="H2" s="30" t="s">
        <v>4</v>
      </c>
    </row>
    <row r="3" spans="1:8" x14ac:dyDescent="0.25">
      <c r="A3" s="4">
        <v>1</v>
      </c>
      <c r="B3" s="5" t="s">
        <v>5</v>
      </c>
      <c r="C3" s="4" t="s">
        <v>48</v>
      </c>
      <c r="D3" s="32">
        <v>2300</v>
      </c>
      <c r="E3" s="6"/>
      <c r="F3" s="6"/>
      <c r="G3" s="4"/>
      <c r="H3" s="15"/>
    </row>
    <row r="4" spans="1:8" x14ac:dyDescent="0.25">
      <c r="A4" s="4">
        <v>2</v>
      </c>
      <c r="B4" s="5" t="s">
        <v>6</v>
      </c>
      <c r="C4" s="4" t="s">
        <v>48</v>
      </c>
      <c r="D4" s="32">
        <v>2100</v>
      </c>
      <c r="E4" s="6"/>
      <c r="F4" s="6"/>
      <c r="G4" s="4"/>
      <c r="H4" s="15"/>
    </row>
    <row r="5" spans="1:8" x14ac:dyDescent="0.25">
      <c r="A5" s="4">
        <v>3</v>
      </c>
      <c r="B5" s="5" t="s">
        <v>7</v>
      </c>
      <c r="C5" s="4" t="s">
        <v>103</v>
      </c>
      <c r="D5" s="32">
        <v>1</v>
      </c>
      <c r="E5" s="6"/>
      <c r="F5" s="6"/>
      <c r="G5" s="4"/>
      <c r="H5" s="15"/>
    </row>
    <row r="6" spans="1:8" x14ac:dyDescent="0.25">
      <c r="A6" s="4">
        <v>4</v>
      </c>
      <c r="B6" s="5" t="s">
        <v>90</v>
      </c>
      <c r="C6" s="4" t="s">
        <v>48</v>
      </c>
      <c r="D6" s="32">
        <v>7250</v>
      </c>
      <c r="E6" s="6"/>
      <c r="F6" s="6"/>
      <c r="G6" s="4"/>
      <c r="H6" s="15"/>
    </row>
    <row r="7" spans="1:8" x14ac:dyDescent="0.25">
      <c r="A7" s="4">
        <v>5</v>
      </c>
      <c r="B7" s="5" t="s">
        <v>8</v>
      </c>
      <c r="C7" s="4" t="s">
        <v>103</v>
      </c>
      <c r="D7" s="32">
        <v>1</v>
      </c>
      <c r="E7" s="6"/>
      <c r="F7" s="6"/>
      <c r="G7" s="4"/>
      <c r="H7" s="15"/>
    </row>
    <row r="8" spans="1:8" x14ac:dyDescent="0.25">
      <c r="A8" s="4">
        <v>6</v>
      </c>
      <c r="B8" s="5" t="s">
        <v>9</v>
      </c>
      <c r="C8" s="4" t="s">
        <v>104</v>
      </c>
      <c r="D8" s="32">
        <v>6200</v>
      </c>
      <c r="E8" s="6"/>
      <c r="F8" s="6"/>
      <c r="G8" s="4"/>
      <c r="H8" s="15"/>
    </row>
    <row r="9" spans="1:8" ht="38.25" x14ac:dyDescent="0.25">
      <c r="A9" s="4">
        <v>7</v>
      </c>
      <c r="B9" s="5" t="s">
        <v>10</v>
      </c>
      <c r="C9" s="4" t="s">
        <v>103</v>
      </c>
      <c r="D9" s="32">
        <v>1</v>
      </c>
      <c r="E9" s="6"/>
      <c r="F9" s="6"/>
      <c r="G9" s="4"/>
      <c r="H9" s="15"/>
    </row>
    <row r="10" spans="1:8" ht="51" x14ac:dyDescent="0.25">
      <c r="A10" s="4">
        <v>8</v>
      </c>
      <c r="B10" s="5" t="s">
        <v>11</v>
      </c>
      <c r="C10" s="4" t="s">
        <v>103</v>
      </c>
      <c r="D10" s="32">
        <v>1</v>
      </c>
      <c r="E10" s="6"/>
      <c r="F10" s="6"/>
      <c r="G10" s="4"/>
      <c r="H10" s="15"/>
    </row>
    <row r="11" spans="1:8" x14ac:dyDescent="0.25">
      <c r="A11" s="4">
        <v>9</v>
      </c>
      <c r="B11" s="5" t="s">
        <v>91</v>
      </c>
      <c r="C11" s="4" t="s">
        <v>66</v>
      </c>
      <c r="D11" s="32">
        <v>1</v>
      </c>
      <c r="E11" s="6"/>
      <c r="F11" s="6"/>
      <c r="G11" s="4"/>
      <c r="H11" s="15"/>
    </row>
    <row r="12" spans="1:8" x14ac:dyDescent="0.25">
      <c r="A12" s="4">
        <v>10</v>
      </c>
      <c r="B12" s="5" t="s">
        <v>13</v>
      </c>
      <c r="C12" s="4" t="s">
        <v>66</v>
      </c>
      <c r="D12" s="32">
        <v>1</v>
      </c>
      <c r="E12" s="6"/>
      <c r="F12" s="6"/>
      <c r="G12" s="4"/>
      <c r="H12" s="15"/>
    </row>
    <row r="13" spans="1:8" x14ac:dyDescent="0.25">
      <c r="A13" s="4">
        <v>11</v>
      </c>
      <c r="B13" s="5" t="s">
        <v>14</v>
      </c>
      <c r="C13" s="4" t="s">
        <v>66</v>
      </c>
      <c r="D13" s="32">
        <v>1</v>
      </c>
      <c r="E13" s="6"/>
      <c r="F13" s="6"/>
      <c r="G13" s="4"/>
      <c r="H13" s="15"/>
    </row>
    <row r="14" spans="1:8" x14ac:dyDescent="0.25">
      <c r="A14" s="4">
        <v>12</v>
      </c>
      <c r="B14" s="5" t="s">
        <v>15</v>
      </c>
      <c r="C14" s="4" t="s">
        <v>66</v>
      </c>
      <c r="D14" s="32">
        <v>1</v>
      </c>
      <c r="E14" s="6"/>
      <c r="F14" s="6"/>
      <c r="G14" s="4"/>
      <c r="H14" s="15"/>
    </row>
    <row r="15" spans="1:8" x14ac:dyDescent="0.25">
      <c r="A15" s="4">
        <v>13</v>
      </c>
      <c r="B15" s="5" t="s">
        <v>16</v>
      </c>
      <c r="C15" s="4" t="s">
        <v>66</v>
      </c>
      <c r="D15" s="32">
        <v>3</v>
      </c>
      <c r="E15" s="6"/>
      <c r="F15" s="6"/>
      <c r="G15" s="4"/>
      <c r="H15" s="15"/>
    </row>
    <row r="16" spans="1:8" x14ac:dyDescent="0.25">
      <c r="A16" s="4">
        <v>14</v>
      </c>
      <c r="B16" s="5" t="s">
        <v>17</v>
      </c>
      <c r="C16" s="4" t="s">
        <v>66</v>
      </c>
      <c r="D16" s="32">
        <v>4</v>
      </c>
      <c r="E16" s="6"/>
      <c r="F16" s="6"/>
      <c r="G16" s="4"/>
      <c r="H16" s="15"/>
    </row>
    <row r="17" spans="1:8" x14ac:dyDescent="0.25">
      <c r="A17" s="4">
        <v>15</v>
      </c>
      <c r="B17" s="5" t="s">
        <v>18</v>
      </c>
      <c r="C17" s="4" t="s">
        <v>66</v>
      </c>
      <c r="D17" s="32">
        <v>3</v>
      </c>
      <c r="E17" s="6"/>
      <c r="F17" s="6"/>
      <c r="G17" s="4"/>
      <c r="H17" s="15"/>
    </row>
    <row r="18" spans="1:8" x14ac:dyDescent="0.25">
      <c r="A18" s="4">
        <v>16</v>
      </c>
      <c r="B18" s="5" t="s">
        <v>19</v>
      </c>
      <c r="C18" s="4" t="s">
        <v>66</v>
      </c>
      <c r="D18" s="32">
        <v>4</v>
      </c>
      <c r="E18" s="6"/>
      <c r="F18" s="6"/>
      <c r="G18" s="4"/>
      <c r="H18" s="15"/>
    </row>
    <row r="19" spans="1:8" x14ac:dyDescent="0.25">
      <c r="A19" s="4">
        <v>17</v>
      </c>
      <c r="B19" s="5" t="s">
        <v>20</v>
      </c>
      <c r="C19" s="4" t="s">
        <v>66</v>
      </c>
      <c r="D19" s="32">
        <v>3</v>
      </c>
      <c r="E19" s="6"/>
      <c r="F19" s="6"/>
      <c r="G19" s="4"/>
      <c r="H19" s="15"/>
    </row>
    <row r="20" spans="1:8" x14ac:dyDescent="0.25">
      <c r="A20" s="4">
        <v>18</v>
      </c>
      <c r="B20" s="5" t="s">
        <v>21</v>
      </c>
      <c r="C20" s="4" t="s">
        <v>66</v>
      </c>
      <c r="D20" s="32">
        <v>4</v>
      </c>
      <c r="E20" s="6"/>
      <c r="F20" s="6"/>
      <c r="G20" s="4"/>
      <c r="H20" s="15"/>
    </row>
    <row r="21" spans="1:8" x14ac:dyDescent="0.25">
      <c r="A21" s="4">
        <v>19</v>
      </c>
      <c r="B21" s="5" t="s">
        <v>22</v>
      </c>
      <c r="C21" s="4" t="s">
        <v>66</v>
      </c>
      <c r="D21" s="32">
        <v>3</v>
      </c>
      <c r="E21" s="6"/>
      <c r="F21" s="6"/>
      <c r="G21" s="4"/>
      <c r="H21" s="15"/>
    </row>
    <row r="22" spans="1:8" x14ac:dyDescent="0.25">
      <c r="A22" s="4">
        <v>20</v>
      </c>
      <c r="B22" s="5" t="s">
        <v>23</v>
      </c>
      <c r="C22" s="4" t="s">
        <v>66</v>
      </c>
      <c r="D22" s="32">
        <v>4</v>
      </c>
      <c r="E22" s="6"/>
      <c r="F22" s="6"/>
      <c r="G22" s="4"/>
      <c r="H22" s="15"/>
    </row>
    <row r="23" spans="1:8" x14ac:dyDescent="0.25">
      <c r="A23" s="4">
        <v>21</v>
      </c>
      <c r="B23" s="5" t="s">
        <v>24</v>
      </c>
      <c r="C23" s="4" t="s">
        <v>25</v>
      </c>
      <c r="D23" s="32">
        <v>1</v>
      </c>
      <c r="E23" s="6"/>
      <c r="F23" s="6"/>
      <c r="G23" s="4"/>
      <c r="H23" s="15"/>
    </row>
    <row r="24" spans="1:8" x14ac:dyDescent="0.25">
      <c r="A24" s="4">
        <v>22</v>
      </c>
      <c r="B24" s="5" t="s">
        <v>26</v>
      </c>
      <c r="C24" s="4" t="s">
        <v>48</v>
      </c>
      <c r="D24" s="32">
        <v>140</v>
      </c>
      <c r="E24" s="6"/>
      <c r="F24" s="6"/>
      <c r="G24" s="4"/>
      <c r="H24" s="15"/>
    </row>
    <row r="25" spans="1:8" x14ac:dyDescent="0.25">
      <c r="A25" s="4">
        <v>23</v>
      </c>
      <c r="B25" s="5" t="s">
        <v>27</v>
      </c>
      <c r="C25" s="4" t="s">
        <v>66</v>
      </c>
      <c r="D25" s="32">
        <v>1</v>
      </c>
      <c r="E25" s="6"/>
      <c r="F25" s="6"/>
      <c r="G25" s="4"/>
      <c r="H25" s="15"/>
    </row>
    <row r="26" spans="1:8" x14ac:dyDescent="0.25">
      <c r="A26" s="4">
        <v>24</v>
      </c>
      <c r="B26" s="5" t="s">
        <v>28</v>
      </c>
      <c r="C26" s="4" t="s">
        <v>66</v>
      </c>
      <c r="D26" s="32">
        <v>1</v>
      </c>
      <c r="E26" s="6"/>
      <c r="F26" s="6"/>
      <c r="G26" s="4"/>
      <c r="H26" s="15"/>
    </row>
    <row r="27" spans="1:8" x14ac:dyDescent="0.25">
      <c r="A27" s="4">
        <v>25</v>
      </c>
      <c r="B27" s="5" t="s">
        <v>96</v>
      </c>
      <c r="C27" s="4" t="s">
        <v>66</v>
      </c>
      <c r="D27" s="32">
        <v>3</v>
      </c>
      <c r="E27" s="6"/>
      <c r="F27" s="6"/>
      <c r="G27" s="4"/>
      <c r="H27" s="15"/>
    </row>
    <row r="28" spans="1:8" x14ac:dyDescent="0.25">
      <c r="A28" s="4">
        <v>26</v>
      </c>
      <c r="B28" s="5" t="s">
        <v>29</v>
      </c>
      <c r="C28" s="4" t="s">
        <v>66</v>
      </c>
      <c r="D28" s="32">
        <v>3</v>
      </c>
      <c r="E28" s="6"/>
      <c r="F28" s="6"/>
      <c r="G28" s="4"/>
      <c r="H28" s="15"/>
    </row>
    <row r="29" spans="1:8" x14ac:dyDescent="0.25">
      <c r="A29" s="4">
        <v>27</v>
      </c>
      <c r="B29" s="5" t="s">
        <v>30</v>
      </c>
      <c r="C29" s="4" t="s">
        <v>66</v>
      </c>
      <c r="D29" s="32">
        <v>20</v>
      </c>
      <c r="E29" s="6"/>
      <c r="F29" s="6"/>
      <c r="G29" s="4"/>
      <c r="H29" s="15"/>
    </row>
    <row r="30" spans="1:8" x14ac:dyDescent="0.25">
      <c r="A30" s="4">
        <v>28</v>
      </c>
      <c r="B30" s="5" t="s">
        <v>88</v>
      </c>
      <c r="C30" s="4" t="s">
        <v>66</v>
      </c>
      <c r="D30" s="32">
        <v>2</v>
      </c>
      <c r="E30" s="6"/>
      <c r="F30" s="6"/>
      <c r="G30" s="4"/>
      <c r="H30" s="15"/>
    </row>
    <row r="31" spans="1:8" x14ac:dyDescent="0.25">
      <c r="A31" s="4">
        <v>29</v>
      </c>
      <c r="B31" s="5" t="s">
        <v>89</v>
      </c>
      <c r="C31" s="4" t="s">
        <v>66</v>
      </c>
      <c r="D31" s="32">
        <v>2</v>
      </c>
      <c r="E31" s="6"/>
      <c r="F31" s="6"/>
      <c r="G31" s="4"/>
      <c r="H31" s="15"/>
    </row>
    <row r="32" spans="1:8" x14ac:dyDescent="0.25">
      <c r="A32" s="4">
        <v>30</v>
      </c>
      <c r="B32" s="5" t="s">
        <v>100</v>
      </c>
      <c r="C32" s="4" t="s">
        <v>66</v>
      </c>
      <c r="D32" s="32">
        <v>1</v>
      </c>
      <c r="E32" s="6"/>
      <c r="F32" s="6"/>
      <c r="G32" s="4"/>
      <c r="H32" s="15"/>
    </row>
    <row r="33" spans="1:8" x14ac:dyDescent="0.25">
      <c r="A33" s="4">
        <v>31</v>
      </c>
      <c r="B33" s="5" t="s">
        <v>32</v>
      </c>
      <c r="C33" s="4" t="s">
        <v>66</v>
      </c>
      <c r="D33" s="32">
        <v>1</v>
      </c>
      <c r="E33" s="6"/>
      <c r="F33" s="6"/>
      <c r="G33" s="4"/>
      <c r="H33" s="15"/>
    </row>
    <row r="34" spans="1:8" ht="25.5" x14ac:dyDescent="0.25">
      <c r="A34" s="4">
        <v>32</v>
      </c>
      <c r="B34" s="5" t="s">
        <v>33</v>
      </c>
      <c r="C34" s="4" t="s">
        <v>66</v>
      </c>
      <c r="D34" s="32">
        <v>1</v>
      </c>
      <c r="E34" s="6"/>
      <c r="F34" s="6"/>
      <c r="G34" s="4"/>
      <c r="H34" s="15"/>
    </row>
    <row r="35" spans="1:8" x14ac:dyDescent="0.25">
      <c r="A35" s="4">
        <v>33</v>
      </c>
      <c r="B35" s="5" t="s">
        <v>34</v>
      </c>
      <c r="C35" s="4" t="s">
        <v>66</v>
      </c>
      <c r="D35" s="32">
        <v>1</v>
      </c>
      <c r="E35" s="6"/>
      <c r="F35" s="6"/>
      <c r="G35" s="4"/>
      <c r="H35" s="15"/>
    </row>
    <row r="36" spans="1:8" ht="25.5" x14ac:dyDescent="0.25">
      <c r="A36" s="4">
        <v>35</v>
      </c>
      <c r="B36" s="5" t="s">
        <v>35</v>
      </c>
      <c r="C36" s="4" t="s">
        <v>103</v>
      </c>
      <c r="D36" s="32">
        <v>1</v>
      </c>
      <c r="E36" s="6"/>
      <c r="F36" s="6"/>
      <c r="G36" s="4"/>
      <c r="H36" s="15"/>
    </row>
    <row r="37" spans="1:8" x14ac:dyDescent="0.25">
      <c r="A37" s="4">
        <v>36</v>
      </c>
      <c r="B37" s="3" t="s">
        <v>78</v>
      </c>
      <c r="C37" s="4" t="s">
        <v>66</v>
      </c>
      <c r="D37" s="32">
        <v>1</v>
      </c>
      <c r="E37" s="6"/>
      <c r="F37" s="6"/>
      <c r="G37" s="4"/>
      <c r="H37" s="15"/>
    </row>
    <row r="38" spans="1:8" x14ac:dyDescent="0.25">
      <c r="A38" s="4">
        <v>37</v>
      </c>
      <c r="B38" s="5" t="s">
        <v>36</v>
      </c>
      <c r="C38" s="4" t="s">
        <v>66</v>
      </c>
      <c r="D38" s="32">
        <v>1</v>
      </c>
      <c r="E38" s="6"/>
      <c r="F38" s="6"/>
      <c r="G38" s="4"/>
      <c r="H38" s="15"/>
    </row>
    <row r="39" spans="1:8" x14ac:dyDescent="0.25">
      <c r="A39" s="4">
        <v>38</v>
      </c>
      <c r="B39" s="5" t="s">
        <v>37</v>
      </c>
      <c r="C39" s="4" t="s">
        <v>66</v>
      </c>
      <c r="D39" s="32">
        <v>1</v>
      </c>
      <c r="E39" s="6"/>
      <c r="F39" s="6"/>
      <c r="G39" s="4"/>
      <c r="H39" s="15"/>
    </row>
    <row r="40" spans="1:8" x14ac:dyDescent="0.25">
      <c r="A40" s="4">
        <v>39</v>
      </c>
      <c r="B40" s="5" t="s">
        <v>38</v>
      </c>
      <c r="C40" s="4" t="s">
        <v>103</v>
      </c>
      <c r="D40" s="32">
        <v>1</v>
      </c>
      <c r="E40" s="6"/>
      <c r="F40" s="6"/>
      <c r="G40" s="4"/>
      <c r="H40" s="15"/>
    </row>
    <row r="41" spans="1:8" x14ac:dyDescent="0.25">
      <c r="A41" s="4">
        <v>40</v>
      </c>
      <c r="B41" s="5" t="s">
        <v>39</v>
      </c>
      <c r="C41" s="4" t="s">
        <v>12</v>
      </c>
      <c r="D41" s="32">
        <v>1</v>
      </c>
      <c r="E41" s="6"/>
      <c r="F41" s="6"/>
      <c r="G41" s="4"/>
      <c r="H41" s="15"/>
    </row>
    <row r="42" spans="1:8" x14ac:dyDescent="0.25">
      <c r="A42" s="4">
        <v>41</v>
      </c>
      <c r="B42" s="5" t="s">
        <v>92</v>
      </c>
      <c r="C42" s="4" t="s">
        <v>103</v>
      </c>
      <c r="D42" s="32">
        <v>1</v>
      </c>
      <c r="E42" s="6"/>
      <c r="F42" s="6"/>
      <c r="G42" s="4"/>
      <c r="H42" s="15"/>
    </row>
    <row r="43" spans="1:8" ht="38.25" x14ac:dyDescent="0.25">
      <c r="A43" s="4">
        <v>42</v>
      </c>
      <c r="B43" s="5" t="s">
        <v>40</v>
      </c>
      <c r="C43" s="4" t="s">
        <v>103</v>
      </c>
      <c r="D43" s="32">
        <v>1</v>
      </c>
      <c r="E43" s="6"/>
      <c r="F43" s="6"/>
      <c r="G43" s="4"/>
      <c r="H43" s="15"/>
    </row>
    <row r="44" spans="1:8" x14ac:dyDescent="0.25">
      <c r="A44" s="4">
        <v>43</v>
      </c>
      <c r="B44" s="5" t="s">
        <v>41</v>
      </c>
      <c r="C44" s="4"/>
      <c r="D44" s="32"/>
      <c r="E44" s="6"/>
      <c r="F44" s="6"/>
      <c r="G44" s="4"/>
      <c r="H44" s="15"/>
    </row>
    <row r="45" spans="1:8" x14ac:dyDescent="0.25">
      <c r="A45" s="4"/>
      <c r="B45" s="5" t="s">
        <v>42</v>
      </c>
      <c r="C45" s="4" t="s">
        <v>66</v>
      </c>
      <c r="D45" s="32">
        <v>1</v>
      </c>
      <c r="E45" s="6"/>
      <c r="F45" s="6"/>
      <c r="G45" s="4"/>
      <c r="H45" s="15"/>
    </row>
    <row r="46" spans="1:8" x14ac:dyDescent="0.25">
      <c r="A46" s="4"/>
      <c r="B46" s="5" t="s">
        <v>43</v>
      </c>
      <c r="C46" s="4" t="s">
        <v>66</v>
      </c>
      <c r="D46" s="32">
        <v>10</v>
      </c>
      <c r="E46" s="6"/>
      <c r="F46" s="6"/>
      <c r="G46" s="4"/>
      <c r="H46" s="15"/>
    </row>
    <row r="47" spans="1:8" x14ac:dyDescent="0.25">
      <c r="A47" s="4"/>
      <c r="B47" s="5" t="s">
        <v>44</v>
      </c>
      <c r="C47" s="4" t="s">
        <v>66</v>
      </c>
      <c r="D47" s="32">
        <v>1</v>
      </c>
      <c r="E47" s="6"/>
      <c r="F47" s="6"/>
      <c r="G47" s="4"/>
      <c r="H47" s="15"/>
    </row>
    <row r="48" spans="1:8" x14ac:dyDescent="0.25">
      <c r="A48" s="4"/>
      <c r="B48" s="5" t="s">
        <v>45</v>
      </c>
      <c r="C48" s="4" t="s">
        <v>66</v>
      </c>
      <c r="D48" s="32">
        <v>1</v>
      </c>
      <c r="E48" s="6"/>
      <c r="F48" s="6"/>
      <c r="G48" s="4"/>
      <c r="H48" s="15"/>
    </row>
    <row r="49" spans="1:8" ht="25.5" x14ac:dyDescent="0.25">
      <c r="A49" s="4">
        <v>44</v>
      </c>
      <c r="B49" s="5" t="s">
        <v>46</v>
      </c>
      <c r="C49" s="4" t="s">
        <v>66</v>
      </c>
      <c r="D49" s="32">
        <v>1</v>
      </c>
      <c r="E49" s="6"/>
      <c r="F49" s="6"/>
      <c r="G49" s="4"/>
      <c r="H49" s="15"/>
    </row>
    <row r="50" spans="1:8" x14ac:dyDescent="0.25">
      <c r="A50" s="4">
        <v>45</v>
      </c>
      <c r="B50" s="5" t="s">
        <v>47</v>
      </c>
      <c r="C50" s="4" t="s">
        <v>48</v>
      </c>
      <c r="D50" s="32">
        <v>336</v>
      </c>
      <c r="E50" s="6"/>
      <c r="F50" s="6"/>
      <c r="G50" s="4"/>
      <c r="H50" s="15"/>
    </row>
    <row r="51" spans="1:8" x14ac:dyDescent="0.25">
      <c r="A51" s="4"/>
      <c r="B51" s="11" t="s">
        <v>49</v>
      </c>
      <c r="C51" s="4"/>
      <c r="D51" s="32"/>
      <c r="E51" s="6"/>
      <c r="F51" s="6"/>
      <c r="G51" s="4"/>
      <c r="H51" s="15"/>
    </row>
    <row r="52" spans="1:8" x14ac:dyDescent="0.25">
      <c r="A52" s="11" t="s">
        <v>50</v>
      </c>
      <c r="B52" s="12" t="s">
        <v>51</v>
      </c>
      <c r="C52" s="11"/>
      <c r="D52" s="32"/>
      <c r="E52" s="6"/>
      <c r="F52" s="6"/>
      <c r="G52" s="4"/>
      <c r="H52" s="15"/>
    </row>
    <row r="53" spans="1:8" x14ac:dyDescent="0.25">
      <c r="A53" s="4">
        <v>1</v>
      </c>
      <c r="B53" s="5" t="s">
        <v>52</v>
      </c>
      <c r="C53" s="4" t="s">
        <v>104</v>
      </c>
      <c r="D53" s="32">
        <v>6200</v>
      </c>
      <c r="E53" s="6"/>
      <c r="F53" s="6"/>
      <c r="G53" s="4"/>
      <c r="H53" s="15"/>
    </row>
    <row r="54" spans="1:8" x14ac:dyDescent="0.25">
      <c r="A54" s="4">
        <v>2</v>
      </c>
      <c r="B54" s="5" t="s">
        <v>53</v>
      </c>
      <c r="C54" s="4" t="s">
        <v>103</v>
      </c>
      <c r="D54" s="32">
        <v>1</v>
      </c>
      <c r="E54" s="6"/>
      <c r="F54" s="6"/>
      <c r="G54" s="4"/>
      <c r="H54" s="15"/>
    </row>
    <row r="55" spans="1:8" x14ac:dyDescent="0.25">
      <c r="A55" s="4">
        <v>3</v>
      </c>
      <c r="B55" s="5" t="s">
        <v>54</v>
      </c>
      <c r="C55" s="4" t="s">
        <v>103</v>
      </c>
      <c r="D55" s="32">
        <v>1</v>
      </c>
      <c r="E55" s="6"/>
      <c r="F55" s="6"/>
      <c r="G55" s="4"/>
      <c r="H55" s="15"/>
    </row>
    <row r="56" spans="1:8" ht="25.5" x14ac:dyDescent="0.25">
      <c r="A56" s="4">
        <v>4</v>
      </c>
      <c r="B56" s="5" t="s">
        <v>55</v>
      </c>
      <c r="C56" s="4" t="s">
        <v>105</v>
      </c>
      <c r="D56" s="32">
        <v>500</v>
      </c>
      <c r="E56" s="6"/>
      <c r="F56" s="6"/>
      <c r="G56" s="4"/>
      <c r="H56" s="15"/>
    </row>
    <row r="57" spans="1:8" x14ac:dyDescent="0.25">
      <c r="A57" s="4">
        <v>5</v>
      </c>
      <c r="B57" s="8" t="s">
        <v>166</v>
      </c>
      <c r="C57" s="4" t="s">
        <v>167</v>
      </c>
      <c r="D57" s="32">
        <v>1</v>
      </c>
      <c r="E57" s="4"/>
      <c r="F57" s="4"/>
      <c r="G57" s="4"/>
      <c r="H57" s="15"/>
    </row>
    <row r="58" spans="1:8" x14ac:dyDescent="0.25">
      <c r="A58" s="4"/>
      <c r="B58" s="11" t="s">
        <v>56</v>
      </c>
      <c r="C58" s="4"/>
      <c r="D58" s="32"/>
      <c r="E58" s="4"/>
      <c r="F58" s="4"/>
      <c r="G58" s="4"/>
      <c r="H58" s="15"/>
    </row>
    <row r="59" spans="1:8" x14ac:dyDescent="0.25">
      <c r="A59" s="11" t="s">
        <v>57</v>
      </c>
      <c r="B59" s="12" t="s">
        <v>58</v>
      </c>
      <c r="C59" s="4"/>
      <c r="D59" s="32"/>
      <c r="E59" s="4"/>
      <c r="F59" s="4"/>
      <c r="G59" s="4"/>
      <c r="H59" s="15"/>
    </row>
    <row r="60" spans="1:8" x14ac:dyDescent="0.25">
      <c r="A60" s="4" t="s">
        <v>59</v>
      </c>
      <c r="B60" s="5" t="s">
        <v>60</v>
      </c>
      <c r="C60" s="4" t="s">
        <v>61</v>
      </c>
      <c r="D60" s="32">
        <f>D3+D4</f>
        <v>4400</v>
      </c>
      <c r="E60" s="6"/>
      <c r="F60" s="6"/>
      <c r="G60" s="6"/>
      <c r="H60" s="15"/>
    </row>
    <row r="61" spans="1:8" x14ac:dyDescent="0.25">
      <c r="A61" s="4" t="s">
        <v>62</v>
      </c>
      <c r="B61" s="7" t="s">
        <v>63</v>
      </c>
      <c r="C61" s="4" t="s">
        <v>48</v>
      </c>
      <c r="D61" s="32">
        <v>1440</v>
      </c>
      <c r="E61" s="6"/>
      <c r="F61" s="6"/>
      <c r="G61" s="6"/>
      <c r="H61" s="15"/>
    </row>
    <row r="62" spans="1:8" x14ac:dyDescent="0.25">
      <c r="A62" s="4" t="s">
        <v>64</v>
      </c>
      <c r="B62" s="5" t="s">
        <v>65</v>
      </c>
      <c r="C62" s="4" t="s">
        <v>66</v>
      </c>
      <c r="D62" s="32">
        <v>1</v>
      </c>
      <c r="E62" s="6"/>
      <c r="F62" s="6"/>
      <c r="G62" s="6"/>
      <c r="H62" s="15"/>
    </row>
    <row r="63" spans="1:8" x14ac:dyDescent="0.25">
      <c r="A63" s="4" t="s">
        <v>67</v>
      </c>
      <c r="B63" s="5" t="s">
        <v>68</v>
      </c>
      <c r="C63" s="4" t="s">
        <v>48</v>
      </c>
      <c r="D63" s="32">
        <v>7250</v>
      </c>
      <c r="E63" s="6"/>
      <c r="F63" s="6"/>
      <c r="G63" s="6"/>
      <c r="H63" s="15"/>
    </row>
    <row r="64" spans="1:8" x14ac:dyDescent="0.25">
      <c r="A64" s="4">
        <v>5</v>
      </c>
      <c r="B64" s="5" t="s">
        <v>69</v>
      </c>
      <c r="C64" s="4" t="s">
        <v>66</v>
      </c>
      <c r="D64" s="32">
        <v>10</v>
      </c>
      <c r="E64" s="6"/>
      <c r="F64" s="6"/>
      <c r="G64" s="6"/>
      <c r="H64" s="15"/>
    </row>
    <row r="65" spans="1:8" ht="25.5" x14ac:dyDescent="0.25">
      <c r="A65" s="4">
        <v>6</v>
      </c>
      <c r="B65" s="5" t="s">
        <v>70</v>
      </c>
      <c r="C65" s="4" t="s">
        <v>48</v>
      </c>
      <c r="D65" s="32">
        <v>7200</v>
      </c>
      <c r="E65" s="6"/>
      <c r="F65" s="6"/>
      <c r="G65" s="6"/>
      <c r="H65" s="15"/>
    </row>
    <row r="66" spans="1:8" x14ac:dyDescent="0.25">
      <c r="A66" s="4">
        <v>7</v>
      </c>
      <c r="B66" s="5" t="s">
        <v>71</v>
      </c>
      <c r="C66" s="4" t="s">
        <v>104</v>
      </c>
      <c r="D66" s="27">
        <f>D8</f>
        <v>6200</v>
      </c>
      <c r="E66" s="6"/>
      <c r="F66" s="6"/>
      <c r="G66" s="6"/>
      <c r="H66" s="15"/>
    </row>
    <row r="67" spans="1:8" x14ac:dyDescent="0.25">
      <c r="A67" s="4">
        <v>8</v>
      </c>
      <c r="B67" s="5" t="s">
        <v>72</v>
      </c>
      <c r="C67" s="4" t="s">
        <v>66</v>
      </c>
      <c r="D67" s="32">
        <v>1</v>
      </c>
      <c r="E67" s="6"/>
      <c r="F67" s="6"/>
      <c r="G67" s="6"/>
      <c r="H67" s="15"/>
    </row>
    <row r="68" spans="1:8" ht="26.25" x14ac:dyDescent="0.25">
      <c r="A68" s="4">
        <v>9</v>
      </c>
      <c r="B68" s="3" t="s">
        <v>79</v>
      </c>
      <c r="C68" s="4" t="s">
        <v>66</v>
      </c>
      <c r="D68" s="32">
        <v>1</v>
      </c>
      <c r="E68" s="6"/>
      <c r="F68" s="6"/>
      <c r="G68" s="6"/>
      <c r="H68" s="15"/>
    </row>
    <row r="69" spans="1:8" x14ac:dyDescent="0.25">
      <c r="A69" s="4">
        <v>10</v>
      </c>
      <c r="B69" s="3" t="s">
        <v>101</v>
      </c>
      <c r="C69" s="4" t="s">
        <v>66</v>
      </c>
      <c r="D69" s="32">
        <v>1</v>
      </c>
      <c r="E69" s="6"/>
      <c r="F69" s="6"/>
      <c r="G69" s="6"/>
      <c r="H69" s="15"/>
    </row>
    <row r="70" spans="1:8" x14ac:dyDescent="0.25">
      <c r="A70" s="4">
        <v>11</v>
      </c>
      <c r="B70" s="3" t="s">
        <v>81</v>
      </c>
      <c r="C70" s="4" t="s">
        <v>66</v>
      </c>
      <c r="D70" s="32">
        <v>1</v>
      </c>
      <c r="E70" s="6"/>
      <c r="F70" s="6"/>
      <c r="G70" s="6"/>
      <c r="H70" s="15"/>
    </row>
    <row r="71" spans="1:8" x14ac:dyDescent="0.25">
      <c r="A71" s="4">
        <v>12</v>
      </c>
      <c r="B71" s="3" t="s">
        <v>82</v>
      </c>
      <c r="C71" s="4" t="s">
        <v>66</v>
      </c>
      <c r="D71" s="32">
        <v>2</v>
      </c>
      <c r="E71" s="6"/>
      <c r="F71" s="6"/>
      <c r="G71" s="6"/>
      <c r="H71" s="15"/>
    </row>
    <row r="72" spans="1:8" x14ac:dyDescent="0.25">
      <c r="A72" s="4">
        <v>13</v>
      </c>
      <c r="B72" s="3" t="s">
        <v>83</v>
      </c>
      <c r="C72" s="4" t="s">
        <v>66</v>
      </c>
      <c r="D72" s="32">
        <v>2</v>
      </c>
      <c r="E72" s="6"/>
      <c r="F72" s="6"/>
      <c r="G72" s="6"/>
      <c r="H72" s="15"/>
    </row>
    <row r="73" spans="1:8" x14ac:dyDescent="0.25">
      <c r="A73" s="4">
        <v>14</v>
      </c>
      <c r="B73" s="3" t="s">
        <v>84</v>
      </c>
      <c r="C73" s="4" t="s">
        <v>66</v>
      </c>
      <c r="D73" s="32">
        <v>1</v>
      </c>
      <c r="E73" s="6"/>
      <c r="F73" s="6"/>
      <c r="G73" s="6"/>
      <c r="H73" s="15"/>
    </row>
    <row r="74" spans="1:8" x14ac:dyDescent="0.25">
      <c r="A74" s="4">
        <v>15</v>
      </c>
      <c r="B74" s="3" t="s">
        <v>85</v>
      </c>
      <c r="C74" s="4" t="s">
        <v>48</v>
      </c>
      <c r="D74" s="32">
        <v>115</v>
      </c>
      <c r="E74" s="6"/>
      <c r="F74" s="6"/>
      <c r="G74" s="6"/>
      <c r="H74" s="15"/>
    </row>
    <row r="75" spans="1:8" x14ac:dyDescent="0.25">
      <c r="A75" s="4">
        <v>16</v>
      </c>
      <c r="B75" s="3" t="s">
        <v>86</v>
      </c>
      <c r="C75" s="4" t="s">
        <v>66</v>
      </c>
      <c r="D75" s="32">
        <v>1</v>
      </c>
      <c r="E75" s="6"/>
      <c r="F75" s="6"/>
      <c r="G75" s="6"/>
      <c r="H75" s="15"/>
    </row>
    <row r="76" spans="1:8" x14ac:dyDescent="0.25">
      <c r="A76" s="4">
        <v>17</v>
      </c>
      <c r="B76" s="3" t="s">
        <v>87</v>
      </c>
      <c r="C76" s="4" t="s">
        <v>66</v>
      </c>
      <c r="D76" s="32">
        <v>1</v>
      </c>
      <c r="E76" s="6"/>
      <c r="F76" s="6"/>
      <c r="G76" s="6"/>
      <c r="H76" s="15"/>
    </row>
    <row r="77" spans="1:8" x14ac:dyDescent="0.25">
      <c r="A77" s="4"/>
      <c r="B77" s="13" t="s">
        <v>73</v>
      </c>
      <c r="C77" s="4"/>
      <c r="D77" s="32"/>
      <c r="E77" s="4"/>
      <c r="F77" s="4"/>
      <c r="G77" s="4"/>
      <c r="H77" s="15"/>
    </row>
    <row r="78" spans="1:8" s="9" customFormat="1" ht="24" x14ac:dyDescent="0.25">
      <c r="A78" s="11"/>
      <c r="B78" s="13" t="s">
        <v>74</v>
      </c>
      <c r="C78" s="11"/>
      <c r="D78" s="31"/>
      <c r="E78" s="11"/>
      <c r="F78" s="11"/>
      <c r="G78" s="11"/>
      <c r="H78" s="16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85FF-D06C-4A03-A319-0C0AEAC45561}">
  <dimension ref="A1:H78"/>
  <sheetViews>
    <sheetView topLeftCell="A52" zoomScale="90" zoomScaleNormal="90" workbookViewId="0">
      <selection activeCell="D66" sqref="D66"/>
    </sheetView>
  </sheetViews>
  <sheetFormatPr defaultColWidth="8.7109375" defaultRowHeight="15" x14ac:dyDescent="0.25"/>
  <cols>
    <col min="1" max="1" width="5.42578125" style="2" bestFit="1" customWidth="1"/>
    <col min="2" max="2" width="47.42578125" style="2" bestFit="1" customWidth="1"/>
    <col min="3" max="3" width="11.7109375" style="2" customWidth="1"/>
    <col min="4" max="4" width="13.85546875" style="33" bestFit="1" customWidth="1"/>
    <col min="5" max="5" width="15.85546875" style="2" bestFit="1" customWidth="1"/>
    <col min="6" max="6" width="13.7109375" style="2" customWidth="1"/>
    <col min="7" max="7" width="14.5703125" style="2" bestFit="1" customWidth="1"/>
    <col min="8" max="8" width="14.28515625" style="2" customWidth="1"/>
    <col min="9" max="16384" width="8.7109375" style="2"/>
  </cols>
  <sheetData>
    <row r="1" spans="1:8" s="10" customFormat="1" ht="18.75" customHeight="1" x14ac:dyDescent="0.25">
      <c r="A1" s="35" t="s">
        <v>93</v>
      </c>
      <c r="B1" s="35"/>
      <c r="C1" s="35"/>
      <c r="D1" s="35"/>
      <c r="E1" s="35"/>
      <c r="F1" s="35"/>
      <c r="G1" s="35"/>
      <c r="H1" s="14"/>
    </row>
    <row r="2" spans="1:8" s="17" customFormat="1" ht="45" x14ac:dyDescent="0.25">
      <c r="A2" s="11" t="s">
        <v>0</v>
      </c>
      <c r="B2" s="11" t="s">
        <v>1</v>
      </c>
      <c r="C2" s="11" t="s">
        <v>2</v>
      </c>
      <c r="D2" s="31" t="s">
        <v>176</v>
      </c>
      <c r="E2" s="11" t="s">
        <v>170</v>
      </c>
      <c r="F2" s="11" t="s">
        <v>171</v>
      </c>
      <c r="G2" s="11" t="s">
        <v>3</v>
      </c>
      <c r="H2" s="30" t="s">
        <v>4</v>
      </c>
    </row>
    <row r="3" spans="1:8" x14ac:dyDescent="0.25">
      <c r="A3" s="4">
        <v>1</v>
      </c>
      <c r="B3" s="5" t="s">
        <v>5</v>
      </c>
      <c r="C3" s="4" t="s">
        <v>48</v>
      </c>
      <c r="D3" s="32">
        <v>2450</v>
      </c>
      <c r="E3" s="6"/>
      <c r="F3" s="6"/>
      <c r="G3" s="4"/>
      <c r="H3" s="15"/>
    </row>
    <row r="4" spans="1:8" x14ac:dyDescent="0.25">
      <c r="A4" s="4">
        <v>2</v>
      </c>
      <c r="B4" s="5" t="s">
        <v>6</v>
      </c>
      <c r="C4" s="4" t="s">
        <v>48</v>
      </c>
      <c r="D4" s="32">
        <v>2300</v>
      </c>
      <c r="E4" s="6"/>
      <c r="F4" s="6"/>
      <c r="G4" s="4"/>
      <c r="H4" s="15"/>
    </row>
    <row r="5" spans="1:8" x14ac:dyDescent="0.25">
      <c r="A5" s="4">
        <v>3</v>
      </c>
      <c r="B5" s="5" t="s">
        <v>7</v>
      </c>
      <c r="C5" s="4" t="s">
        <v>103</v>
      </c>
      <c r="D5" s="32">
        <v>1</v>
      </c>
      <c r="E5" s="6"/>
      <c r="F5" s="6"/>
      <c r="G5" s="4"/>
      <c r="H5" s="15"/>
    </row>
    <row r="6" spans="1:8" x14ac:dyDescent="0.25">
      <c r="A6" s="4">
        <v>4</v>
      </c>
      <c r="B6" s="5" t="s">
        <v>90</v>
      </c>
      <c r="C6" s="4" t="s">
        <v>48</v>
      </c>
      <c r="D6" s="32">
        <v>7450</v>
      </c>
      <c r="E6" s="6"/>
      <c r="F6" s="6"/>
      <c r="G6" s="4"/>
      <c r="H6" s="15"/>
    </row>
    <row r="7" spans="1:8" x14ac:dyDescent="0.25">
      <c r="A7" s="4">
        <v>5</v>
      </c>
      <c r="B7" s="5" t="s">
        <v>8</v>
      </c>
      <c r="C7" s="4" t="s">
        <v>103</v>
      </c>
      <c r="D7" s="32">
        <v>1</v>
      </c>
      <c r="E7" s="6"/>
      <c r="F7" s="6"/>
      <c r="G7" s="4"/>
      <c r="H7" s="15"/>
    </row>
    <row r="8" spans="1:8" x14ac:dyDescent="0.25">
      <c r="A8" s="4">
        <v>6</v>
      </c>
      <c r="B8" s="5" t="s">
        <v>9</v>
      </c>
      <c r="C8" s="4" t="s">
        <v>104</v>
      </c>
      <c r="D8" s="32">
        <v>6500</v>
      </c>
      <c r="E8" s="6"/>
      <c r="F8" s="6"/>
      <c r="G8" s="4"/>
      <c r="H8" s="15"/>
    </row>
    <row r="9" spans="1:8" ht="38.25" x14ac:dyDescent="0.25">
      <c r="A9" s="4">
        <v>7</v>
      </c>
      <c r="B9" s="5" t="s">
        <v>10</v>
      </c>
      <c r="C9" s="4" t="s">
        <v>103</v>
      </c>
      <c r="D9" s="32">
        <v>1</v>
      </c>
      <c r="E9" s="6"/>
      <c r="F9" s="6"/>
      <c r="G9" s="4"/>
      <c r="H9" s="15"/>
    </row>
    <row r="10" spans="1:8" ht="51" x14ac:dyDescent="0.25">
      <c r="A10" s="4">
        <v>8</v>
      </c>
      <c r="B10" s="5" t="s">
        <v>11</v>
      </c>
      <c r="C10" s="4" t="s">
        <v>103</v>
      </c>
      <c r="D10" s="32">
        <v>1</v>
      </c>
      <c r="E10" s="6"/>
      <c r="F10" s="6"/>
      <c r="G10" s="4"/>
      <c r="H10" s="15"/>
    </row>
    <row r="11" spans="1:8" x14ac:dyDescent="0.25">
      <c r="A11" s="4">
        <v>9</v>
      </c>
      <c r="B11" s="5" t="s">
        <v>91</v>
      </c>
      <c r="C11" s="4" t="s">
        <v>66</v>
      </c>
      <c r="D11" s="32">
        <v>1</v>
      </c>
      <c r="E11" s="6"/>
      <c r="F11" s="6"/>
      <c r="G11" s="4"/>
      <c r="H11" s="15"/>
    </row>
    <row r="12" spans="1:8" x14ac:dyDescent="0.25">
      <c r="A12" s="4">
        <v>10</v>
      </c>
      <c r="B12" s="5" t="s">
        <v>13</v>
      </c>
      <c r="C12" s="4" t="s">
        <v>66</v>
      </c>
      <c r="D12" s="32">
        <v>1</v>
      </c>
      <c r="E12" s="6"/>
      <c r="F12" s="6"/>
      <c r="G12" s="4"/>
      <c r="H12" s="15"/>
    </row>
    <row r="13" spans="1:8" x14ac:dyDescent="0.25">
      <c r="A13" s="4">
        <v>11</v>
      </c>
      <c r="B13" s="5" t="s">
        <v>14</v>
      </c>
      <c r="C13" s="4" t="s">
        <v>66</v>
      </c>
      <c r="D13" s="32">
        <v>1</v>
      </c>
      <c r="E13" s="6"/>
      <c r="F13" s="6"/>
      <c r="G13" s="4"/>
      <c r="H13" s="15"/>
    </row>
    <row r="14" spans="1:8" x14ac:dyDescent="0.25">
      <c r="A14" s="4">
        <v>12</v>
      </c>
      <c r="B14" s="5" t="s">
        <v>15</v>
      </c>
      <c r="C14" s="4" t="s">
        <v>66</v>
      </c>
      <c r="D14" s="32">
        <v>1</v>
      </c>
      <c r="E14" s="6"/>
      <c r="F14" s="6"/>
      <c r="G14" s="4"/>
      <c r="H14" s="15"/>
    </row>
    <row r="15" spans="1:8" x14ac:dyDescent="0.25">
      <c r="A15" s="4">
        <v>13</v>
      </c>
      <c r="B15" s="5" t="s">
        <v>16</v>
      </c>
      <c r="C15" s="4" t="s">
        <v>66</v>
      </c>
      <c r="D15" s="32">
        <v>3</v>
      </c>
      <c r="E15" s="6"/>
      <c r="F15" s="6"/>
      <c r="G15" s="4"/>
      <c r="H15" s="15"/>
    </row>
    <row r="16" spans="1:8" x14ac:dyDescent="0.25">
      <c r="A16" s="4">
        <v>14</v>
      </c>
      <c r="B16" s="5" t="s">
        <v>17</v>
      </c>
      <c r="C16" s="4" t="s">
        <v>66</v>
      </c>
      <c r="D16" s="32">
        <v>4</v>
      </c>
      <c r="E16" s="6"/>
      <c r="F16" s="6"/>
      <c r="G16" s="4"/>
      <c r="H16" s="15"/>
    </row>
    <row r="17" spans="1:8" x14ac:dyDescent="0.25">
      <c r="A17" s="4">
        <v>15</v>
      </c>
      <c r="B17" s="5" t="s">
        <v>18</v>
      </c>
      <c r="C17" s="4" t="s">
        <v>66</v>
      </c>
      <c r="D17" s="32">
        <v>3</v>
      </c>
      <c r="E17" s="6"/>
      <c r="F17" s="6"/>
      <c r="G17" s="4"/>
      <c r="H17" s="15"/>
    </row>
    <row r="18" spans="1:8" x14ac:dyDescent="0.25">
      <c r="A18" s="4">
        <v>16</v>
      </c>
      <c r="B18" s="5" t="s">
        <v>19</v>
      </c>
      <c r="C18" s="4" t="s">
        <v>66</v>
      </c>
      <c r="D18" s="32">
        <v>4</v>
      </c>
      <c r="E18" s="6"/>
      <c r="F18" s="6"/>
      <c r="G18" s="4"/>
      <c r="H18" s="15"/>
    </row>
    <row r="19" spans="1:8" x14ac:dyDescent="0.25">
      <c r="A19" s="4">
        <v>17</v>
      </c>
      <c r="B19" s="5" t="s">
        <v>20</v>
      </c>
      <c r="C19" s="4" t="s">
        <v>66</v>
      </c>
      <c r="D19" s="32">
        <v>3</v>
      </c>
      <c r="E19" s="6"/>
      <c r="F19" s="6"/>
      <c r="G19" s="4"/>
      <c r="H19" s="15"/>
    </row>
    <row r="20" spans="1:8" x14ac:dyDescent="0.25">
      <c r="A20" s="4">
        <v>18</v>
      </c>
      <c r="B20" s="5" t="s">
        <v>21</v>
      </c>
      <c r="C20" s="4" t="s">
        <v>66</v>
      </c>
      <c r="D20" s="32">
        <v>4</v>
      </c>
      <c r="E20" s="6"/>
      <c r="F20" s="6"/>
      <c r="G20" s="4"/>
      <c r="H20" s="15"/>
    </row>
    <row r="21" spans="1:8" x14ac:dyDescent="0.25">
      <c r="A21" s="4">
        <v>19</v>
      </c>
      <c r="B21" s="5" t="s">
        <v>22</v>
      </c>
      <c r="C21" s="4" t="s">
        <v>66</v>
      </c>
      <c r="D21" s="32">
        <v>3</v>
      </c>
      <c r="E21" s="6"/>
      <c r="F21" s="6"/>
      <c r="G21" s="4"/>
      <c r="H21" s="15"/>
    </row>
    <row r="22" spans="1:8" x14ac:dyDescent="0.25">
      <c r="A22" s="4">
        <v>20</v>
      </c>
      <c r="B22" s="5" t="s">
        <v>23</v>
      </c>
      <c r="C22" s="4" t="s">
        <v>66</v>
      </c>
      <c r="D22" s="32">
        <v>4</v>
      </c>
      <c r="E22" s="6"/>
      <c r="F22" s="6"/>
      <c r="G22" s="4"/>
      <c r="H22" s="15"/>
    </row>
    <row r="23" spans="1:8" x14ac:dyDescent="0.25">
      <c r="A23" s="4">
        <v>21</v>
      </c>
      <c r="B23" s="5" t="s">
        <v>24</v>
      </c>
      <c r="C23" s="4" t="s">
        <v>25</v>
      </c>
      <c r="D23" s="32">
        <v>1</v>
      </c>
      <c r="E23" s="6"/>
      <c r="F23" s="6"/>
      <c r="G23" s="4"/>
      <c r="H23" s="15"/>
    </row>
    <row r="24" spans="1:8" x14ac:dyDescent="0.25">
      <c r="A24" s="4">
        <v>22</v>
      </c>
      <c r="B24" s="5" t="s">
        <v>26</v>
      </c>
      <c r="C24" s="4" t="s">
        <v>48</v>
      </c>
      <c r="D24" s="32">
        <v>140</v>
      </c>
      <c r="E24" s="6"/>
      <c r="F24" s="6"/>
      <c r="G24" s="4"/>
      <c r="H24" s="15"/>
    </row>
    <row r="25" spans="1:8" x14ac:dyDescent="0.25">
      <c r="A25" s="4">
        <v>23</v>
      </c>
      <c r="B25" s="5" t="s">
        <v>27</v>
      </c>
      <c r="C25" s="4" t="s">
        <v>66</v>
      </c>
      <c r="D25" s="32">
        <v>1</v>
      </c>
      <c r="E25" s="6"/>
      <c r="F25" s="6"/>
      <c r="G25" s="4"/>
      <c r="H25" s="15"/>
    </row>
    <row r="26" spans="1:8" x14ac:dyDescent="0.25">
      <c r="A26" s="4">
        <v>24</v>
      </c>
      <c r="B26" s="5" t="s">
        <v>28</v>
      </c>
      <c r="C26" s="4" t="s">
        <v>66</v>
      </c>
      <c r="D26" s="32">
        <v>1</v>
      </c>
      <c r="E26" s="6"/>
      <c r="F26" s="6"/>
      <c r="G26" s="4"/>
      <c r="H26" s="15"/>
    </row>
    <row r="27" spans="1:8" x14ac:dyDescent="0.25">
      <c r="A27" s="4">
        <v>25</v>
      </c>
      <c r="B27" s="5" t="s">
        <v>96</v>
      </c>
      <c r="C27" s="4" t="s">
        <v>66</v>
      </c>
      <c r="D27" s="32">
        <v>3</v>
      </c>
      <c r="E27" s="6"/>
      <c r="F27" s="6"/>
      <c r="G27" s="4"/>
      <c r="H27" s="15"/>
    </row>
    <row r="28" spans="1:8" x14ac:dyDescent="0.25">
      <c r="A28" s="4">
        <v>26</v>
      </c>
      <c r="B28" s="5" t="s">
        <v>29</v>
      </c>
      <c r="C28" s="4" t="s">
        <v>66</v>
      </c>
      <c r="D28" s="32">
        <v>3</v>
      </c>
      <c r="E28" s="6"/>
      <c r="F28" s="6"/>
      <c r="G28" s="4"/>
      <c r="H28" s="15"/>
    </row>
    <row r="29" spans="1:8" x14ac:dyDescent="0.25">
      <c r="A29" s="4">
        <v>27</v>
      </c>
      <c r="B29" s="5" t="s">
        <v>30</v>
      </c>
      <c r="C29" s="4" t="s">
        <v>66</v>
      </c>
      <c r="D29" s="32">
        <v>20</v>
      </c>
      <c r="E29" s="6"/>
      <c r="F29" s="6"/>
      <c r="G29" s="4"/>
      <c r="H29" s="15"/>
    </row>
    <row r="30" spans="1:8" x14ac:dyDescent="0.25">
      <c r="A30" s="4">
        <v>28</v>
      </c>
      <c r="B30" s="5" t="s">
        <v>88</v>
      </c>
      <c r="C30" s="4" t="s">
        <v>66</v>
      </c>
      <c r="D30" s="32">
        <v>2</v>
      </c>
      <c r="E30" s="6"/>
      <c r="F30" s="6"/>
      <c r="G30" s="4"/>
      <c r="H30" s="15"/>
    </row>
    <row r="31" spans="1:8" x14ac:dyDescent="0.25">
      <c r="A31" s="4">
        <v>29</v>
      </c>
      <c r="B31" s="5" t="s">
        <v>89</v>
      </c>
      <c r="C31" s="4" t="s">
        <v>66</v>
      </c>
      <c r="D31" s="32">
        <v>2</v>
      </c>
      <c r="E31" s="6"/>
      <c r="F31" s="6"/>
      <c r="G31" s="4"/>
      <c r="H31" s="15"/>
    </row>
    <row r="32" spans="1:8" x14ac:dyDescent="0.25">
      <c r="A32" s="4">
        <v>30</v>
      </c>
      <c r="B32" s="5" t="s">
        <v>31</v>
      </c>
      <c r="C32" s="4" t="s">
        <v>66</v>
      </c>
      <c r="D32" s="32">
        <v>1</v>
      </c>
      <c r="E32" s="6"/>
      <c r="F32" s="6"/>
      <c r="G32" s="4"/>
      <c r="H32" s="15"/>
    </row>
    <row r="33" spans="1:8" x14ac:dyDescent="0.25">
      <c r="A33" s="4">
        <v>31</v>
      </c>
      <c r="B33" s="5" t="s">
        <v>32</v>
      </c>
      <c r="C33" s="4" t="s">
        <v>66</v>
      </c>
      <c r="D33" s="32">
        <v>1</v>
      </c>
      <c r="E33" s="6"/>
      <c r="F33" s="6"/>
      <c r="G33" s="4"/>
      <c r="H33" s="15"/>
    </row>
    <row r="34" spans="1:8" ht="25.5" x14ac:dyDescent="0.25">
      <c r="A34" s="4">
        <v>32</v>
      </c>
      <c r="B34" s="5" t="s">
        <v>33</v>
      </c>
      <c r="C34" s="4" t="s">
        <v>66</v>
      </c>
      <c r="D34" s="32">
        <v>1</v>
      </c>
      <c r="E34" s="6"/>
      <c r="F34" s="6"/>
      <c r="G34" s="4"/>
      <c r="H34" s="15"/>
    </row>
    <row r="35" spans="1:8" x14ac:dyDescent="0.25">
      <c r="A35" s="4">
        <v>33</v>
      </c>
      <c r="B35" s="5" t="s">
        <v>34</v>
      </c>
      <c r="C35" s="4" t="s">
        <v>66</v>
      </c>
      <c r="D35" s="32">
        <v>1</v>
      </c>
      <c r="E35" s="6"/>
      <c r="F35" s="6"/>
      <c r="G35" s="4"/>
      <c r="H35" s="15"/>
    </row>
    <row r="36" spans="1:8" ht="25.5" x14ac:dyDescent="0.25">
      <c r="A36" s="4">
        <v>35</v>
      </c>
      <c r="B36" s="5" t="s">
        <v>35</v>
      </c>
      <c r="C36" s="4" t="s">
        <v>103</v>
      </c>
      <c r="D36" s="32">
        <v>1</v>
      </c>
      <c r="E36" s="6"/>
      <c r="F36" s="6"/>
      <c r="G36" s="4"/>
      <c r="H36" s="15"/>
    </row>
    <row r="37" spans="1:8" x14ac:dyDescent="0.25">
      <c r="A37" s="4">
        <v>36</v>
      </c>
      <c r="B37" s="3" t="s">
        <v>78</v>
      </c>
      <c r="C37" s="4" t="s">
        <v>66</v>
      </c>
      <c r="D37" s="32">
        <v>1</v>
      </c>
      <c r="E37" s="6"/>
      <c r="F37" s="6"/>
      <c r="G37" s="4"/>
      <c r="H37" s="15"/>
    </row>
    <row r="38" spans="1:8" x14ac:dyDescent="0.25">
      <c r="A38" s="4">
        <v>37</v>
      </c>
      <c r="B38" s="5" t="s">
        <v>36</v>
      </c>
      <c r="C38" s="4" t="s">
        <v>66</v>
      </c>
      <c r="D38" s="32">
        <v>1</v>
      </c>
      <c r="E38" s="6"/>
      <c r="F38" s="6"/>
      <c r="G38" s="4"/>
      <c r="H38" s="15"/>
    </row>
    <row r="39" spans="1:8" x14ac:dyDescent="0.25">
      <c r="A39" s="4">
        <v>38</v>
      </c>
      <c r="B39" s="5" t="s">
        <v>37</v>
      </c>
      <c r="C39" s="4" t="s">
        <v>66</v>
      </c>
      <c r="D39" s="32">
        <v>1</v>
      </c>
      <c r="E39" s="6"/>
      <c r="F39" s="6"/>
      <c r="G39" s="4"/>
      <c r="H39" s="15"/>
    </row>
    <row r="40" spans="1:8" x14ac:dyDescent="0.25">
      <c r="A40" s="4">
        <v>39</v>
      </c>
      <c r="B40" s="5" t="s">
        <v>38</v>
      </c>
      <c r="C40" s="4" t="s">
        <v>103</v>
      </c>
      <c r="D40" s="32">
        <v>1</v>
      </c>
      <c r="E40" s="6"/>
      <c r="F40" s="6"/>
      <c r="G40" s="4"/>
      <c r="H40" s="15"/>
    </row>
    <row r="41" spans="1:8" x14ac:dyDescent="0.25">
      <c r="A41" s="4">
        <v>40</v>
      </c>
      <c r="B41" s="5" t="s">
        <v>39</v>
      </c>
      <c r="C41" s="4" t="s">
        <v>12</v>
      </c>
      <c r="D41" s="32">
        <v>1</v>
      </c>
      <c r="E41" s="6"/>
      <c r="F41" s="6"/>
      <c r="G41" s="4"/>
      <c r="H41" s="15"/>
    </row>
    <row r="42" spans="1:8" x14ac:dyDescent="0.25">
      <c r="A42" s="4">
        <v>41</v>
      </c>
      <c r="B42" s="5" t="s">
        <v>92</v>
      </c>
      <c r="C42" s="4" t="s">
        <v>103</v>
      </c>
      <c r="D42" s="32">
        <v>1</v>
      </c>
      <c r="E42" s="6"/>
      <c r="F42" s="6"/>
      <c r="G42" s="4"/>
      <c r="H42" s="15"/>
    </row>
    <row r="43" spans="1:8" ht="38.25" x14ac:dyDescent="0.25">
      <c r="A43" s="4">
        <v>42</v>
      </c>
      <c r="B43" s="5" t="s">
        <v>40</v>
      </c>
      <c r="C43" s="4" t="s">
        <v>103</v>
      </c>
      <c r="D43" s="32">
        <v>1</v>
      </c>
      <c r="E43" s="6"/>
      <c r="F43" s="6"/>
      <c r="G43" s="4"/>
      <c r="H43" s="15"/>
    </row>
    <row r="44" spans="1:8" x14ac:dyDescent="0.25">
      <c r="A44" s="4">
        <v>43</v>
      </c>
      <c r="B44" s="5" t="s">
        <v>41</v>
      </c>
      <c r="C44" s="4"/>
      <c r="D44" s="32"/>
      <c r="E44" s="6"/>
      <c r="F44" s="6"/>
      <c r="G44" s="4"/>
      <c r="H44" s="15"/>
    </row>
    <row r="45" spans="1:8" x14ac:dyDescent="0.25">
      <c r="A45" s="4"/>
      <c r="B45" s="5" t="s">
        <v>42</v>
      </c>
      <c r="C45" s="4" t="s">
        <v>66</v>
      </c>
      <c r="D45" s="32">
        <v>1</v>
      </c>
      <c r="E45" s="6"/>
      <c r="F45" s="6"/>
      <c r="G45" s="4"/>
      <c r="H45" s="15"/>
    </row>
    <row r="46" spans="1:8" x14ac:dyDescent="0.25">
      <c r="A46" s="4"/>
      <c r="B46" s="5" t="s">
        <v>43</v>
      </c>
      <c r="C46" s="4" t="s">
        <v>66</v>
      </c>
      <c r="D46" s="32">
        <v>10</v>
      </c>
      <c r="E46" s="6"/>
      <c r="F46" s="6"/>
      <c r="G46" s="4"/>
      <c r="H46" s="15"/>
    </row>
    <row r="47" spans="1:8" x14ac:dyDescent="0.25">
      <c r="A47" s="4"/>
      <c r="B47" s="5" t="s">
        <v>44</v>
      </c>
      <c r="C47" s="4" t="s">
        <v>66</v>
      </c>
      <c r="D47" s="32">
        <v>1</v>
      </c>
      <c r="E47" s="6"/>
      <c r="F47" s="6"/>
      <c r="G47" s="4"/>
      <c r="H47" s="15"/>
    </row>
    <row r="48" spans="1:8" x14ac:dyDescent="0.25">
      <c r="A48" s="4"/>
      <c r="B48" s="5" t="s">
        <v>45</v>
      </c>
      <c r="C48" s="4" t="s">
        <v>66</v>
      </c>
      <c r="D48" s="32">
        <v>1</v>
      </c>
      <c r="E48" s="6"/>
      <c r="F48" s="6"/>
      <c r="G48" s="4"/>
      <c r="H48" s="15"/>
    </row>
    <row r="49" spans="1:8" ht="25.5" x14ac:dyDescent="0.25">
      <c r="A49" s="4">
        <v>44</v>
      </c>
      <c r="B49" s="5" t="s">
        <v>46</v>
      </c>
      <c r="C49" s="4" t="s">
        <v>66</v>
      </c>
      <c r="D49" s="32">
        <v>1</v>
      </c>
      <c r="E49" s="6"/>
      <c r="F49" s="6"/>
      <c r="G49" s="4"/>
      <c r="H49" s="15"/>
    </row>
    <row r="50" spans="1:8" x14ac:dyDescent="0.25">
      <c r="A50" s="4">
        <v>45</v>
      </c>
      <c r="B50" s="5" t="s">
        <v>47</v>
      </c>
      <c r="C50" s="4" t="s">
        <v>48</v>
      </c>
      <c r="D50" s="32">
        <v>336</v>
      </c>
      <c r="E50" s="6"/>
      <c r="F50" s="6"/>
      <c r="G50" s="4"/>
      <c r="H50" s="15"/>
    </row>
    <row r="51" spans="1:8" x14ac:dyDescent="0.25">
      <c r="A51" s="4"/>
      <c r="B51" s="11" t="s">
        <v>49</v>
      </c>
      <c r="C51" s="4"/>
      <c r="D51" s="32"/>
      <c r="E51" s="6"/>
      <c r="F51" s="6"/>
      <c r="G51" s="4"/>
      <c r="H51" s="15"/>
    </row>
    <row r="52" spans="1:8" x14ac:dyDescent="0.25">
      <c r="A52" s="11" t="s">
        <v>50</v>
      </c>
      <c r="B52" s="12" t="s">
        <v>51</v>
      </c>
      <c r="C52" s="11"/>
      <c r="D52" s="32"/>
      <c r="E52" s="6"/>
      <c r="F52" s="6"/>
      <c r="G52" s="4"/>
      <c r="H52" s="15"/>
    </row>
    <row r="53" spans="1:8" x14ac:dyDescent="0.25">
      <c r="A53" s="4">
        <v>1</v>
      </c>
      <c r="B53" s="5" t="s">
        <v>52</v>
      </c>
      <c r="C53" s="4" t="s">
        <v>104</v>
      </c>
      <c r="D53" s="32">
        <v>6500</v>
      </c>
      <c r="E53" s="6"/>
      <c r="F53" s="6"/>
      <c r="G53" s="4"/>
      <c r="H53" s="15"/>
    </row>
    <row r="54" spans="1:8" x14ac:dyDescent="0.25">
      <c r="A54" s="4">
        <v>2</v>
      </c>
      <c r="B54" s="5" t="s">
        <v>53</v>
      </c>
      <c r="C54" s="4" t="s">
        <v>103</v>
      </c>
      <c r="D54" s="32">
        <v>1</v>
      </c>
      <c r="E54" s="6"/>
      <c r="F54" s="6"/>
      <c r="G54" s="4"/>
      <c r="H54" s="15"/>
    </row>
    <row r="55" spans="1:8" x14ac:dyDescent="0.25">
      <c r="A55" s="4">
        <v>3</v>
      </c>
      <c r="B55" s="5" t="s">
        <v>54</v>
      </c>
      <c r="C55" s="4" t="s">
        <v>103</v>
      </c>
      <c r="D55" s="32">
        <v>1</v>
      </c>
      <c r="E55" s="6"/>
      <c r="F55" s="6"/>
      <c r="G55" s="4"/>
      <c r="H55" s="15"/>
    </row>
    <row r="56" spans="1:8" ht="25.5" x14ac:dyDescent="0.25">
      <c r="A56" s="4">
        <v>4</v>
      </c>
      <c r="B56" s="5" t="s">
        <v>55</v>
      </c>
      <c r="C56" s="4" t="s">
        <v>105</v>
      </c>
      <c r="D56" s="32">
        <v>500</v>
      </c>
      <c r="E56" s="6"/>
      <c r="F56" s="6"/>
      <c r="G56" s="4"/>
      <c r="H56" s="15"/>
    </row>
    <row r="57" spans="1:8" x14ac:dyDescent="0.25">
      <c r="A57" s="4">
        <v>5</v>
      </c>
      <c r="B57" s="5" t="s">
        <v>166</v>
      </c>
      <c r="C57" s="4" t="s">
        <v>167</v>
      </c>
      <c r="D57" s="32">
        <v>1</v>
      </c>
      <c r="E57" s="6"/>
      <c r="F57" s="6"/>
      <c r="G57" s="4"/>
      <c r="H57" s="15"/>
    </row>
    <row r="58" spans="1:8" x14ac:dyDescent="0.25">
      <c r="A58" s="4"/>
      <c r="B58" s="11" t="s">
        <v>56</v>
      </c>
      <c r="C58" s="4"/>
      <c r="D58" s="32"/>
      <c r="E58" s="4"/>
      <c r="F58" s="4"/>
      <c r="G58" s="4"/>
      <c r="H58" s="15"/>
    </row>
    <row r="59" spans="1:8" x14ac:dyDescent="0.25">
      <c r="A59" s="11" t="s">
        <v>57</v>
      </c>
      <c r="B59" s="12" t="s">
        <v>58</v>
      </c>
      <c r="C59" s="4"/>
      <c r="D59" s="32"/>
      <c r="E59" s="4"/>
      <c r="F59" s="4"/>
      <c r="G59" s="4"/>
      <c r="H59" s="15"/>
    </row>
    <row r="60" spans="1:8" x14ac:dyDescent="0.25">
      <c r="A60" s="4" t="s">
        <v>59</v>
      </c>
      <c r="B60" s="5" t="s">
        <v>60</v>
      </c>
      <c r="C60" s="4" t="s">
        <v>61</v>
      </c>
      <c r="D60" s="32">
        <f>D3+D4</f>
        <v>4750</v>
      </c>
      <c r="E60" s="6"/>
      <c r="F60" s="6"/>
      <c r="G60" s="6"/>
      <c r="H60" s="15"/>
    </row>
    <row r="61" spans="1:8" x14ac:dyDescent="0.25">
      <c r="A61" s="4" t="s">
        <v>62</v>
      </c>
      <c r="B61" s="7" t="s">
        <v>63</v>
      </c>
      <c r="C61" s="4" t="s">
        <v>48</v>
      </c>
      <c r="D61" s="32">
        <v>1440</v>
      </c>
      <c r="E61" s="6"/>
      <c r="F61" s="6"/>
      <c r="G61" s="6"/>
      <c r="H61" s="15"/>
    </row>
    <row r="62" spans="1:8" x14ac:dyDescent="0.25">
      <c r="A62" s="4" t="s">
        <v>64</v>
      </c>
      <c r="B62" s="5" t="s">
        <v>65</v>
      </c>
      <c r="C62" s="4" t="s">
        <v>66</v>
      </c>
      <c r="D62" s="32">
        <v>1</v>
      </c>
      <c r="E62" s="6"/>
      <c r="F62" s="6"/>
      <c r="G62" s="6"/>
      <c r="H62" s="15"/>
    </row>
    <row r="63" spans="1:8" x14ac:dyDescent="0.25">
      <c r="A63" s="4" t="s">
        <v>67</v>
      </c>
      <c r="B63" s="5" t="s">
        <v>68</v>
      </c>
      <c r="C63" s="4" t="s">
        <v>48</v>
      </c>
      <c r="D63" s="32">
        <v>7500</v>
      </c>
      <c r="E63" s="6"/>
      <c r="F63" s="6"/>
      <c r="G63" s="6"/>
      <c r="H63" s="15"/>
    </row>
    <row r="64" spans="1:8" x14ac:dyDescent="0.25">
      <c r="A64" s="4">
        <v>5</v>
      </c>
      <c r="B64" s="5" t="s">
        <v>69</v>
      </c>
      <c r="C64" s="4" t="s">
        <v>66</v>
      </c>
      <c r="D64" s="32">
        <v>10</v>
      </c>
      <c r="E64" s="6"/>
      <c r="F64" s="6"/>
      <c r="G64" s="6"/>
      <c r="H64" s="15"/>
    </row>
    <row r="65" spans="1:8" ht="25.5" x14ac:dyDescent="0.25">
      <c r="A65" s="4">
        <v>6</v>
      </c>
      <c r="B65" s="5" t="s">
        <v>70</v>
      </c>
      <c r="C65" s="4" t="s">
        <v>48</v>
      </c>
      <c r="D65" s="32">
        <v>7200</v>
      </c>
      <c r="E65" s="6"/>
      <c r="F65" s="6"/>
      <c r="G65" s="6"/>
      <c r="H65" s="15"/>
    </row>
    <row r="66" spans="1:8" x14ac:dyDescent="0.25">
      <c r="A66" s="4">
        <v>7</v>
      </c>
      <c r="B66" s="5" t="s">
        <v>71</v>
      </c>
      <c r="C66" s="4" t="s">
        <v>104</v>
      </c>
      <c r="D66" s="27">
        <f>D8</f>
        <v>6500</v>
      </c>
      <c r="E66" s="6"/>
      <c r="F66" s="6"/>
      <c r="G66" s="6"/>
      <c r="H66" s="15"/>
    </row>
    <row r="67" spans="1:8" x14ac:dyDescent="0.25">
      <c r="A67" s="4">
        <v>8</v>
      </c>
      <c r="B67" s="5" t="s">
        <v>72</v>
      </c>
      <c r="C67" s="4" t="s">
        <v>66</v>
      </c>
      <c r="D67" s="32">
        <v>1</v>
      </c>
      <c r="E67" s="6"/>
      <c r="F67" s="6"/>
      <c r="G67" s="6"/>
      <c r="H67" s="15"/>
    </row>
    <row r="68" spans="1:8" ht="26.25" x14ac:dyDescent="0.25">
      <c r="A68" s="4">
        <v>9</v>
      </c>
      <c r="B68" s="3" t="s">
        <v>79</v>
      </c>
      <c r="C68" s="4" t="s">
        <v>66</v>
      </c>
      <c r="D68" s="32">
        <v>1</v>
      </c>
      <c r="E68" s="6"/>
      <c r="F68" s="6"/>
      <c r="G68" s="6"/>
      <c r="H68" s="15"/>
    </row>
    <row r="69" spans="1:8" x14ac:dyDescent="0.25">
      <c r="A69" s="4">
        <v>10</v>
      </c>
      <c r="B69" s="3" t="s">
        <v>80</v>
      </c>
      <c r="C69" s="4" t="s">
        <v>66</v>
      </c>
      <c r="D69" s="32">
        <v>1</v>
      </c>
      <c r="E69" s="6"/>
      <c r="F69" s="6"/>
      <c r="G69" s="6"/>
      <c r="H69" s="15"/>
    </row>
    <row r="70" spans="1:8" x14ac:dyDescent="0.25">
      <c r="A70" s="4">
        <v>11</v>
      </c>
      <c r="B70" s="3" t="s">
        <v>81</v>
      </c>
      <c r="C70" s="4" t="s">
        <v>66</v>
      </c>
      <c r="D70" s="32">
        <v>1</v>
      </c>
      <c r="E70" s="6"/>
      <c r="F70" s="6"/>
      <c r="G70" s="6"/>
      <c r="H70" s="15"/>
    </row>
    <row r="71" spans="1:8" x14ac:dyDescent="0.25">
      <c r="A71" s="4">
        <v>12</v>
      </c>
      <c r="B71" s="3" t="s">
        <v>82</v>
      </c>
      <c r="C71" s="4" t="s">
        <v>66</v>
      </c>
      <c r="D71" s="32">
        <v>2</v>
      </c>
      <c r="E71" s="6"/>
      <c r="F71" s="6"/>
      <c r="G71" s="6"/>
      <c r="H71" s="15"/>
    </row>
    <row r="72" spans="1:8" x14ac:dyDescent="0.25">
      <c r="A72" s="4">
        <v>13</v>
      </c>
      <c r="B72" s="3" t="s">
        <v>83</v>
      </c>
      <c r="C72" s="4" t="s">
        <v>66</v>
      </c>
      <c r="D72" s="32">
        <v>2</v>
      </c>
      <c r="E72" s="6"/>
      <c r="F72" s="6"/>
      <c r="G72" s="6"/>
      <c r="H72" s="15"/>
    </row>
    <row r="73" spans="1:8" x14ac:dyDescent="0.25">
      <c r="A73" s="4">
        <v>14</v>
      </c>
      <c r="B73" s="3" t="s">
        <v>84</v>
      </c>
      <c r="C73" s="4" t="s">
        <v>66</v>
      </c>
      <c r="D73" s="32">
        <v>1</v>
      </c>
      <c r="E73" s="6"/>
      <c r="F73" s="6"/>
      <c r="G73" s="6"/>
      <c r="H73" s="15"/>
    </row>
    <row r="74" spans="1:8" x14ac:dyDescent="0.25">
      <c r="A74" s="4">
        <v>15</v>
      </c>
      <c r="B74" s="3" t="s">
        <v>85</v>
      </c>
      <c r="C74" s="4" t="s">
        <v>48</v>
      </c>
      <c r="D74" s="32">
        <v>126</v>
      </c>
      <c r="E74" s="6"/>
      <c r="F74" s="6"/>
      <c r="G74" s="6"/>
      <c r="H74" s="15"/>
    </row>
    <row r="75" spans="1:8" x14ac:dyDescent="0.25">
      <c r="A75" s="4">
        <v>16</v>
      </c>
      <c r="B75" s="3" t="s">
        <v>86</v>
      </c>
      <c r="C75" s="4" t="s">
        <v>66</v>
      </c>
      <c r="D75" s="32">
        <v>1</v>
      </c>
      <c r="E75" s="6"/>
      <c r="F75" s="6"/>
      <c r="G75" s="6"/>
      <c r="H75" s="15"/>
    </row>
    <row r="76" spans="1:8" x14ac:dyDescent="0.25">
      <c r="A76" s="4">
        <v>17</v>
      </c>
      <c r="B76" s="3" t="s">
        <v>87</v>
      </c>
      <c r="C76" s="4" t="s">
        <v>66</v>
      </c>
      <c r="D76" s="32">
        <v>1</v>
      </c>
      <c r="E76" s="6"/>
      <c r="F76" s="6"/>
      <c r="G76" s="6"/>
      <c r="H76" s="15"/>
    </row>
    <row r="77" spans="1:8" x14ac:dyDescent="0.25">
      <c r="A77" s="4"/>
      <c r="B77" s="13" t="s">
        <v>73</v>
      </c>
      <c r="C77" s="4"/>
      <c r="D77" s="32"/>
      <c r="E77" s="4"/>
      <c r="F77" s="4"/>
      <c r="G77" s="4"/>
      <c r="H77" s="15"/>
    </row>
    <row r="78" spans="1:8" s="9" customFormat="1" ht="24" x14ac:dyDescent="0.25">
      <c r="A78" s="11"/>
      <c r="B78" s="13" t="s">
        <v>74</v>
      </c>
      <c r="C78" s="11"/>
      <c r="D78" s="31"/>
      <c r="E78" s="11"/>
      <c r="F78" s="11"/>
      <c r="G78" s="11"/>
      <c r="H78" s="16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12C1-7F06-40D5-A58C-19E37FD3DB48}">
  <sheetPr>
    <tabColor theme="0"/>
  </sheetPr>
  <dimension ref="A1:H78"/>
  <sheetViews>
    <sheetView tabSelected="1" topLeftCell="A52" workbookViewId="0">
      <selection activeCell="D66" sqref="D66"/>
    </sheetView>
  </sheetViews>
  <sheetFormatPr defaultColWidth="8.7109375" defaultRowHeight="15" x14ac:dyDescent="0.25"/>
  <cols>
    <col min="1" max="1" width="5.42578125" style="2" bestFit="1" customWidth="1"/>
    <col min="2" max="2" width="47.42578125" style="2" bestFit="1" customWidth="1"/>
    <col min="3" max="3" width="11.7109375" style="2" customWidth="1"/>
    <col min="4" max="4" width="13.85546875" style="33" bestFit="1" customWidth="1"/>
    <col min="5" max="5" width="15.85546875" style="2" bestFit="1" customWidth="1"/>
    <col min="6" max="6" width="13.7109375" style="2" customWidth="1"/>
    <col min="7" max="7" width="14.5703125" style="2" bestFit="1" customWidth="1"/>
    <col min="8" max="8" width="14.85546875" style="2" customWidth="1"/>
    <col min="9" max="16384" width="8.7109375" style="2"/>
  </cols>
  <sheetData>
    <row r="1" spans="1:8" s="10" customFormat="1" ht="18.75" customHeight="1" x14ac:dyDescent="0.25">
      <c r="A1" s="35" t="s">
        <v>75</v>
      </c>
      <c r="B1" s="35"/>
      <c r="C1" s="35"/>
      <c r="D1" s="35"/>
      <c r="E1" s="35"/>
      <c r="F1" s="35"/>
      <c r="G1" s="35"/>
      <c r="H1" s="14"/>
    </row>
    <row r="2" spans="1:8" s="17" customFormat="1" ht="45" x14ac:dyDescent="0.25">
      <c r="A2" s="11" t="s">
        <v>0</v>
      </c>
      <c r="B2" s="11" t="s">
        <v>1</v>
      </c>
      <c r="C2" s="11" t="s">
        <v>2</v>
      </c>
      <c r="D2" s="31" t="s">
        <v>176</v>
      </c>
      <c r="E2" s="11" t="s">
        <v>172</v>
      </c>
      <c r="F2" s="11" t="s">
        <v>173</v>
      </c>
      <c r="G2" s="11" t="s">
        <v>174</v>
      </c>
      <c r="H2" s="30" t="s">
        <v>187</v>
      </c>
    </row>
    <row r="3" spans="1:8" x14ac:dyDescent="0.25">
      <c r="A3" s="4">
        <v>1</v>
      </c>
      <c r="B3" s="5" t="s">
        <v>5</v>
      </c>
      <c r="C3" s="4" t="s">
        <v>48</v>
      </c>
      <c r="D3" s="32">
        <v>3200</v>
      </c>
      <c r="E3" s="6"/>
      <c r="F3" s="6"/>
      <c r="G3" s="4"/>
      <c r="H3" s="15"/>
    </row>
    <row r="4" spans="1:8" x14ac:dyDescent="0.25">
      <c r="A4" s="4">
        <v>2</v>
      </c>
      <c r="B4" s="5" t="s">
        <v>6</v>
      </c>
      <c r="C4" s="4" t="s">
        <v>48</v>
      </c>
      <c r="D4" s="32">
        <v>3050</v>
      </c>
      <c r="E4" s="6"/>
      <c r="F4" s="6"/>
      <c r="G4" s="4"/>
      <c r="H4" s="15"/>
    </row>
    <row r="5" spans="1:8" x14ac:dyDescent="0.25">
      <c r="A5" s="4">
        <v>3</v>
      </c>
      <c r="B5" s="5" t="s">
        <v>7</v>
      </c>
      <c r="C5" s="4" t="s">
        <v>103</v>
      </c>
      <c r="D5" s="32">
        <v>1</v>
      </c>
      <c r="E5" s="6"/>
      <c r="F5" s="6"/>
      <c r="G5" s="4"/>
      <c r="H5" s="15"/>
    </row>
    <row r="6" spans="1:8" x14ac:dyDescent="0.25">
      <c r="A6" s="4">
        <v>4</v>
      </c>
      <c r="B6" s="5" t="s">
        <v>90</v>
      </c>
      <c r="C6" s="4" t="s">
        <v>48</v>
      </c>
      <c r="D6" s="32">
        <v>9500</v>
      </c>
      <c r="E6" s="6"/>
      <c r="F6" s="6"/>
      <c r="G6" s="4"/>
      <c r="H6" s="15"/>
    </row>
    <row r="7" spans="1:8" x14ac:dyDescent="0.25">
      <c r="A7" s="4">
        <v>5</v>
      </c>
      <c r="B7" s="5" t="s">
        <v>8</v>
      </c>
      <c r="C7" s="4" t="s">
        <v>103</v>
      </c>
      <c r="D7" s="32">
        <v>1</v>
      </c>
      <c r="E7" s="6"/>
      <c r="F7" s="6"/>
      <c r="G7" s="4"/>
      <c r="H7" s="15"/>
    </row>
    <row r="8" spans="1:8" x14ac:dyDescent="0.25">
      <c r="A8" s="4">
        <v>6</v>
      </c>
      <c r="B8" s="5" t="s">
        <v>9</v>
      </c>
      <c r="C8" s="4" t="s">
        <v>104</v>
      </c>
      <c r="D8" s="32">
        <v>9000</v>
      </c>
      <c r="E8" s="6"/>
      <c r="F8" s="6"/>
      <c r="G8" s="4"/>
      <c r="H8" s="15"/>
    </row>
    <row r="9" spans="1:8" ht="38.25" x14ac:dyDescent="0.25">
      <c r="A9" s="4">
        <v>7</v>
      </c>
      <c r="B9" s="5" t="s">
        <v>10</v>
      </c>
      <c r="C9" s="4" t="s">
        <v>103</v>
      </c>
      <c r="D9" s="32">
        <v>1</v>
      </c>
      <c r="E9" s="6"/>
      <c r="F9" s="6"/>
      <c r="G9" s="4"/>
      <c r="H9" s="15"/>
    </row>
    <row r="10" spans="1:8" ht="51" x14ac:dyDescent="0.25">
      <c r="A10" s="4">
        <v>8</v>
      </c>
      <c r="B10" s="5" t="s">
        <v>97</v>
      </c>
      <c r="C10" s="4" t="s">
        <v>103</v>
      </c>
      <c r="D10" s="32">
        <v>1</v>
      </c>
      <c r="E10" s="6"/>
      <c r="F10" s="6"/>
      <c r="G10" s="4"/>
      <c r="H10" s="15"/>
    </row>
    <row r="11" spans="1:8" x14ac:dyDescent="0.25">
      <c r="A11" s="4">
        <v>9</v>
      </c>
      <c r="B11" s="5" t="s">
        <v>91</v>
      </c>
      <c r="C11" s="4" t="s">
        <v>66</v>
      </c>
      <c r="D11" s="32">
        <v>1</v>
      </c>
      <c r="E11" s="6"/>
      <c r="F11" s="6"/>
      <c r="G11" s="4"/>
      <c r="H11" s="15"/>
    </row>
    <row r="12" spans="1:8" x14ac:dyDescent="0.25">
      <c r="A12" s="4">
        <v>10</v>
      </c>
      <c r="B12" s="5" t="s">
        <v>13</v>
      </c>
      <c r="C12" s="4" t="s">
        <v>66</v>
      </c>
      <c r="D12" s="32">
        <v>1</v>
      </c>
      <c r="E12" s="6"/>
      <c r="F12" s="6"/>
      <c r="G12" s="4"/>
      <c r="H12" s="15"/>
    </row>
    <row r="13" spans="1:8" x14ac:dyDescent="0.25">
      <c r="A13" s="4">
        <v>11</v>
      </c>
      <c r="B13" s="5" t="s">
        <v>14</v>
      </c>
      <c r="C13" s="4" t="s">
        <v>66</v>
      </c>
      <c r="D13" s="32">
        <v>1</v>
      </c>
      <c r="E13" s="6"/>
      <c r="F13" s="6"/>
      <c r="G13" s="4"/>
      <c r="H13" s="15"/>
    </row>
    <row r="14" spans="1:8" x14ac:dyDescent="0.25">
      <c r="A14" s="4">
        <v>12</v>
      </c>
      <c r="B14" s="5" t="s">
        <v>15</v>
      </c>
      <c r="C14" s="4" t="s">
        <v>66</v>
      </c>
      <c r="D14" s="32">
        <v>1</v>
      </c>
      <c r="E14" s="6"/>
      <c r="F14" s="6"/>
      <c r="G14" s="4"/>
      <c r="H14" s="15"/>
    </row>
    <row r="15" spans="1:8" x14ac:dyDescent="0.25">
      <c r="A15" s="4">
        <v>13</v>
      </c>
      <c r="B15" s="5" t="s">
        <v>16</v>
      </c>
      <c r="C15" s="4" t="s">
        <v>66</v>
      </c>
      <c r="D15" s="32">
        <v>3</v>
      </c>
      <c r="E15" s="6"/>
      <c r="F15" s="6"/>
      <c r="G15" s="4"/>
      <c r="H15" s="15"/>
    </row>
    <row r="16" spans="1:8" x14ac:dyDescent="0.25">
      <c r="A16" s="4">
        <v>14</v>
      </c>
      <c r="B16" s="5" t="s">
        <v>17</v>
      </c>
      <c r="C16" s="4" t="s">
        <v>66</v>
      </c>
      <c r="D16" s="32">
        <v>4</v>
      </c>
      <c r="E16" s="6"/>
      <c r="F16" s="6"/>
      <c r="G16" s="4"/>
      <c r="H16" s="15"/>
    </row>
    <row r="17" spans="1:8" x14ac:dyDescent="0.25">
      <c r="A17" s="4">
        <v>15</v>
      </c>
      <c r="B17" s="5" t="s">
        <v>18</v>
      </c>
      <c r="C17" s="4" t="s">
        <v>66</v>
      </c>
      <c r="D17" s="32">
        <v>3</v>
      </c>
      <c r="E17" s="6"/>
      <c r="F17" s="6"/>
      <c r="G17" s="4"/>
      <c r="H17" s="15"/>
    </row>
    <row r="18" spans="1:8" x14ac:dyDescent="0.25">
      <c r="A18" s="4">
        <v>16</v>
      </c>
      <c r="B18" s="5" t="s">
        <v>19</v>
      </c>
      <c r="C18" s="4" t="s">
        <v>66</v>
      </c>
      <c r="D18" s="32">
        <v>4</v>
      </c>
      <c r="E18" s="6"/>
      <c r="F18" s="6"/>
      <c r="G18" s="4"/>
      <c r="H18" s="15"/>
    </row>
    <row r="19" spans="1:8" x14ac:dyDescent="0.25">
      <c r="A19" s="4">
        <v>17</v>
      </c>
      <c r="B19" s="5" t="s">
        <v>20</v>
      </c>
      <c r="C19" s="4" t="s">
        <v>66</v>
      </c>
      <c r="D19" s="32">
        <v>3</v>
      </c>
      <c r="E19" s="6"/>
      <c r="F19" s="6"/>
      <c r="G19" s="4"/>
      <c r="H19" s="15"/>
    </row>
    <row r="20" spans="1:8" x14ac:dyDescent="0.25">
      <c r="A20" s="4">
        <v>18</v>
      </c>
      <c r="B20" s="5" t="s">
        <v>21</v>
      </c>
      <c r="C20" s="4" t="s">
        <v>66</v>
      </c>
      <c r="D20" s="32">
        <v>4</v>
      </c>
      <c r="E20" s="6"/>
      <c r="F20" s="6"/>
      <c r="G20" s="4"/>
      <c r="H20" s="15"/>
    </row>
    <row r="21" spans="1:8" x14ac:dyDescent="0.25">
      <c r="A21" s="4">
        <v>19</v>
      </c>
      <c r="B21" s="5" t="s">
        <v>22</v>
      </c>
      <c r="C21" s="4" t="s">
        <v>66</v>
      </c>
      <c r="D21" s="32">
        <v>3</v>
      </c>
      <c r="E21" s="6"/>
      <c r="F21" s="6"/>
      <c r="G21" s="4"/>
      <c r="H21" s="15"/>
    </row>
    <row r="22" spans="1:8" x14ac:dyDescent="0.25">
      <c r="A22" s="4">
        <v>20</v>
      </c>
      <c r="B22" s="5" t="s">
        <v>23</v>
      </c>
      <c r="C22" s="4" t="s">
        <v>66</v>
      </c>
      <c r="D22" s="32">
        <v>4</v>
      </c>
      <c r="E22" s="6"/>
      <c r="F22" s="6"/>
      <c r="G22" s="4"/>
      <c r="H22" s="15"/>
    </row>
    <row r="23" spans="1:8" x14ac:dyDescent="0.25">
      <c r="A23" s="4">
        <v>21</v>
      </c>
      <c r="B23" s="5" t="s">
        <v>24</v>
      </c>
      <c r="C23" s="4" t="s">
        <v>25</v>
      </c>
      <c r="D23" s="32">
        <v>1</v>
      </c>
      <c r="E23" s="6"/>
      <c r="F23" s="6"/>
      <c r="G23" s="4"/>
      <c r="H23" s="15"/>
    </row>
    <row r="24" spans="1:8" x14ac:dyDescent="0.25">
      <c r="A24" s="4">
        <v>22</v>
      </c>
      <c r="B24" s="5" t="s">
        <v>26</v>
      </c>
      <c r="C24" s="4" t="s">
        <v>48</v>
      </c>
      <c r="D24" s="32">
        <v>200</v>
      </c>
      <c r="E24" s="6"/>
      <c r="F24" s="6"/>
      <c r="G24" s="4"/>
      <c r="H24" s="15"/>
    </row>
    <row r="25" spans="1:8" x14ac:dyDescent="0.25">
      <c r="A25" s="4">
        <v>23</v>
      </c>
      <c r="B25" s="5" t="s">
        <v>27</v>
      </c>
      <c r="C25" s="4" t="s">
        <v>66</v>
      </c>
      <c r="D25" s="32">
        <v>1</v>
      </c>
      <c r="E25" s="6"/>
      <c r="F25" s="6"/>
      <c r="G25" s="4"/>
      <c r="H25" s="15"/>
    </row>
    <row r="26" spans="1:8" x14ac:dyDescent="0.25">
      <c r="A26" s="4">
        <v>24</v>
      </c>
      <c r="B26" s="5" t="s">
        <v>28</v>
      </c>
      <c r="C26" s="4" t="s">
        <v>66</v>
      </c>
      <c r="D26" s="32">
        <v>1</v>
      </c>
      <c r="E26" s="6"/>
      <c r="F26" s="6"/>
      <c r="G26" s="4"/>
      <c r="H26" s="15"/>
    </row>
    <row r="27" spans="1:8" x14ac:dyDescent="0.25">
      <c r="A27" s="4">
        <v>25</v>
      </c>
      <c r="B27" s="5" t="s">
        <v>96</v>
      </c>
      <c r="C27" s="4" t="s">
        <v>66</v>
      </c>
      <c r="D27" s="32">
        <v>3</v>
      </c>
      <c r="E27" s="6"/>
      <c r="F27" s="6"/>
      <c r="G27" s="4"/>
      <c r="H27" s="15"/>
    </row>
    <row r="28" spans="1:8" x14ac:dyDescent="0.25">
      <c r="A28" s="4">
        <v>26</v>
      </c>
      <c r="B28" s="5" t="s">
        <v>29</v>
      </c>
      <c r="C28" s="4" t="s">
        <v>66</v>
      </c>
      <c r="D28" s="32">
        <v>3</v>
      </c>
      <c r="E28" s="6"/>
      <c r="F28" s="6"/>
      <c r="G28" s="4"/>
      <c r="H28" s="15"/>
    </row>
    <row r="29" spans="1:8" x14ac:dyDescent="0.25">
      <c r="A29" s="4">
        <v>27</v>
      </c>
      <c r="B29" s="5" t="s">
        <v>30</v>
      </c>
      <c r="C29" s="4" t="s">
        <v>66</v>
      </c>
      <c r="D29" s="32">
        <v>24</v>
      </c>
      <c r="E29" s="6"/>
      <c r="F29" s="6"/>
      <c r="G29" s="4"/>
      <c r="H29" s="15"/>
    </row>
    <row r="30" spans="1:8" x14ac:dyDescent="0.25">
      <c r="A30" s="4">
        <v>28</v>
      </c>
      <c r="B30" s="5" t="s">
        <v>88</v>
      </c>
      <c r="C30" s="4" t="s">
        <v>66</v>
      </c>
      <c r="D30" s="32">
        <v>2</v>
      </c>
      <c r="E30" s="6"/>
      <c r="F30" s="6"/>
      <c r="G30" s="4"/>
      <c r="H30" s="15"/>
    </row>
    <row r="31" spans="1:8" x14ac:dyDescent="0.25">
      <c r="A31" s="4">
        <v>29</v>
      </c>
      <c r="B31" s="5" t="s">
        <v>89</v>
      </c>
      <c r="C31" s="4" t="s">
        <v>66</v>
      </c>
      <c r="D31" s="32">
        <v>2</v>
      </c>
      <c r="E31" s="6"/>
      <c r="F31" s="6"/>
      <c r="G31" s="4"/>
      <c r="H31" s="15"/>
    </row>
    <row r="32" spans="1:8" x14ac:dyDescent="0.25">
      <c r="A32" s="4">
        <v>30</v>
      </c>
      <c r="B32" s="5" t="s">
        <v>98</v>
      </c>
      <c r="C32" s="4" t="s">
        <v>66</v>
      </c>
      <c r="D32" s="32">
        <v>1</v>
      </c>
      <c r="E32" s="6"/>
      <c r="F32" s="6"/>
      <c r="G32" s="4"/>
      <c r="H32" s="15"/>
    </row>
    <row r="33" spans="1:8" x14ac:dyDescent="0.25">
      <c r="A33" s="4">
        <v>31</v>
      </c>
      <c r="B33" s="5" t="s">
        <v>32</v>
      </c>
      <c r="C33" s="4" t="s">
        <v>66</v>
      </c>
      <c r="D33" s="32">
        <v>1</v>
      </c>
      <c r="E33" s="6"/>
      <c r="F33" s="6"/>
      <c r="G33" s="4"/>
      <c r="H33" s="15"/>
    </row>
    <row r="34" spans="1:8" ht="25.5" x14ac:dyDescent="0.25">
      <c r="A34" s="4">
        <v>32</v>
      </c>
      <c r="B34" s="5" t="s">
        <v>33</v>
      </c>
      <c r="C34" s="4" t="s">
        <v>66</v>
      </c>
      <c r="D34" s="32">
        <v>1</v>
      </c>
      <c r="E34" s="6"/>
      <c r="F34" s="6"/>
      <c r="G34" s="4"/>
      <c r="H34" s="15"/>
    </row>
    <row r="35" spans="1:8" x14ac:dyDescent="0.25">
      <c r="A35" s="4">
        <v>33</v>
      </c>
      <c r="B35" s="5" t="s">
        <v>34</v>
      </c>
      <c r="C35" s="4" t="s">
        <v>66</v>
      </c>
      <c r="D35" s="32">
        <v>1</v>
      </c>
      <c r="E35" s="6"/>
      <c r="F35" s="6"/>
      <c r="G35" s="4"/>
      <c r="H35" s="15"/>
    </row>
    <row r="36" spans="1:8" ht="25.5" x14ac:dyDescent="0.25">
      <c r="A36" s="4">
        <v>35</v>
      </c>
      <c r="B36" s="5" t="s">
        <v>35</v>
      </c>
      <c r="C36" s="4" t="s">
        <v>103</v>
      </c>
      <c r="D36" s="32">
        <v>1</v>
      </c>
      <c r="E36" s="6"/>
      <c r="F36" s="6"/>
      <c r="G36" s="4"/>
      <c r="H36" s="15"/>
    </row>
    <row r="37" spans="1:8" x14ac:dyDescent="0.25">
      <c r="A37" s="4">
        <v>36</v>
      </c>
      <c r="B37" s="3" t="s">
        <v>78</v>
      </c>
      <c r="C37" s="4" t="s">
        <v>66</v>
      </c>
      <c r="D37" s="32">
        <v>1</v>
      </c>
      <c r="E37" s="6"/>
      <c r="F37" s="6"/>
      <c r="G37" s="4"/>
      <c r="H37" s="15"/>
    </row>
    <row r="38" spans="1:8" x14ac:dyDescent="0.25">
      <c r="A38" s="4">
        <v>37</v>
      </c>
      <c r="B38" s="5" t="s">
        <v>36</v>
      </c>
      <c r="C38" s="4" t="s">
        <v>66</v>
      </c>
      <c r="D38" s="32">
        <v>1</v>
      </c>
      <c r="E38" s="6"/>
      <c r="F38" s="6"/>
      <c r="G38" s="4"/>
      <c r="H38" s="15"/>
    </row>
    <row r="39" spans="1:8" x14ac:dyDescent="0.25">
      <c r="A39" s="4">
        <v>38</v>
      </c>
      <c r="B39" s="5" t="s">
        <v>37</v>
      </c>
      <c r="C39" s="4" t="s">
        <v>66</v>
      </c>
      <c r="D39" s="32">
        <v>1</v>
      </c>
      <c r="E39" s="6"/>
      <c r="F39" s="6"/>
      <c r="G39" s="4"/>
      <c r="H39" s="15"/>
    </row>
    <row r="40" spans="1:8" x14ac:dyDescent="0.25">
      <c r="A40" s="4">
        <v>39</v>
      </c>
      <c r="B40" s="5" t="s">
        <v>38</v>
      </c>
      <c r="C40" s="4" t="s">
        <v>103</v>
      </c>
      <c r="D40" s="32">
        <v>1</v>
      </c>
      <c r="E40" s="6"/>
      <c r="F40" s="6"/>
      <c r="G40" s="4"/>
      <c r="H40" s="15"/>
    </row>
    <row r="41" spans="1:8" x14ac:dyDescent="0.25">
      <c r="A41" s="4">
        <v>40</v>
      </c>
      <c r="B41" s="5" t="s">
        <v>39</v>
      </c>
      <c r="C41" s="4" t="s">
        <v>12</v>
      </c>
      <c r="D41" s="32">
        <v>1</v>
      </c>
      <c r="E41" s="6"/>
      <c r="F41" s="6"/>
      <c r="G41" s="4"/>
      <c r="H41" s="15"/>
    </row>
    <row r="42" spans="1:8" x14ac:dyDescent="0.25">
      <c r="A42" s="4">
        <v>41</v>
      </c>
      <c r="B42" s="5" t="s">
        <v>92</v>
      </c>
      <c r="C42" s="4" t="s">
        <v>103</v>
      </c>
      <c r="D42" s="32">
        <v>1</v>
      </c>
      <c r="E42" s="6"/>
      <c r="F42" s="6"/>
      <c r="G42" s="4"/>
      <c r="H42" s="15"/>
    </row>
    <row r="43" spans="1:8" ht="38.25" x14ac:dyDescent="0.25">
      <c r="A43" s="4">
        <v>42</v>
      </c>
      <c r="B43" s="5" t="s">
        <v>40</v>
      </c>
      <c r="C43" s="4" t="s">
        <v>103</v>
      </c>
      <c r="D43" s="32">
        <v>1</v>
      </c>
      <c r="E43" s="6"/>
      <c r="F43" s="6"/>
      <c r="G43" s="4"/>
      <c r="H43" s="15"/>
    </row>
    <row r="44" spans="1:8" x14ac:dyDescent="0.25">
      <c r="A44" s="4">
        <v>43</v>
      </c>
      <c r="B44" s="5" t="s">
        <v>41</v>
      </c>
      <c r="C44" s="4"/>
      <c r="D44" s="32"/>
      <c r="E44" s="6"/>
      <c r="F44" s="6"/>
      <c r="G44" s="4"/>
      <c r="H44" s="15"/>
    </row>
    <row r="45" spans="1:8" x14ac:dyDescent="0.25">
      <c r="A45" s="4"/>
      <c r="B45" s="5" t="s">
        <v>42</v>
      </c>
      <c r="C45" s="4" t="s">
        <v>66</v>
      </c>
      <c r="D45" s="32">
        <v>1</v>
      </c>
      <c r="E45" s="6"/>
      <c r="F45" s="6"/>
      <c r="G45" s="4"/>
      <c r="H45" s="15"/>
    </row>
    <row r="46" spans="1:8" x14ac:dyDescent="0.25">
      <c r="A46" s="4"/>
      <c r="B46" s="5" t="s">
        <v>43</v>
      </c>
      <c r="C46" s="4" t="s">
        <v>66</v>
      </c>
      <c r="D46" s="32">
        <v>12</v>
      </c>
      <c r="E46" s="6"/>
      <c r="F46" s="6"/>
      <c r="G46" s="4"/>
      <c r="H46" s="15"/>
    </row>
    <row r="47" spans="1:8" x14ac:dyDescent="0.25">
      <c r="A47" s="4"/>
      <c r="B47" s="5" t="s">
        <v>44</v>
      </c>
      <c r="C47" s="4" t="s">
        <v>66</v>
      </c>
      <c r="D47" s="32">
        <v>1</v>
      </c>
      <c r="E47" s="6"/>
      <c r="F47" s="6"/>
      <c r="G47" s="4"/>
      <c r="H47" s="15"/>
    </row>
    <row r="48" spans="1:8" x14ac:dyDescent="0.25">
      <c r="A48" s="4"/>
      <c r="B48" s="5" t="s">
        <v>45</v>
      </c>
      <c r="C48" s="4" t="s">
        <v>66</v>
      </c>
      <c r="D48" s="32">
        <v>1</v>
      </c>
      <c r="E48" s="6"/>
      <c r="F48" s="6"/>
      <c r="G48" s="4"/>
      <c r="H48" s="15"/>
    </row>
    <row r="49" spans="1:8" ht="25.5" x14ac:dyDescent="0.25">
      <c r="A49" s="4">
        <v>44</v>
      </c>
      <c r="B49" s="5" t="s">
        <v>46</v>
      </c>
      <c r="C49" s="4" t="s">
        <v>66</v>
      </c>
      <c r="D49" s="32">
        <v>1</v>
      </c>
      <c r="E49" s="6"/>
      <c r="F49" s="6"/>
      <c r="G49" s="4"/>
      <c r="H49" s="15"/>
    </row>
    <row r="50" spans="1:8" x14ac:dyDescent="0.25">
      <c r="A50" s="4">
        <v>45</v>
      </c>
      <c r="B50" s="5" t="s">
        <v>47</v>
      </c>
      <c r="C50" s="4" t="s">
        <v>48</v>
      </c>
      <c r="D50" s="32">
        <v>120</v>
      </c>
      <c r="E50" s="6"/>
      <c r="F50" s="6"/>
      <c r="G50" s="4"/>
      <c r="H50" s="15"/>
    </row>
    <row r="51" spans="1:8" x14ac:dyDescent="0.25">
      <c r="A51" s="4"/>
      <c r="B51" s="11" t="s">
        <v>49</v>
      </c>
      <c r="C51" s="4"/>
      <c r="D51" s="32">
        <v>0</v>
      </c>
      <c r="E51" s="6"/>
      <c r="F51" s="6"/>
      <c r="G51" s="4"/>
      <c r="H51" s="15"/>
    </row>
    <row r="52" spans="1:8" x14ac:dyDescent="0.25">
      <c r="A52" s="11" t="s">
        <v>50</v>
      </c>
      <c r="B52" s="12" t="s">
        <v>51</v>
      </c>
      <c r="C52" s="11"/>
      <c r="D52" s="32">
        <v>0</v>
      </c>
      <c r="E52" s="6"/>
      <c r="F52" s="6"/>
      <c r="G52" s="4"/>
      <c r="H52" s="15"/>
    </row>
    <row r="53" spans="1:8" x14ac:dyDescent="0.25">
      <c r="A53" s="4">
        <v>1</v>
      </c>
      <c r="B53" s="5" t="s">
        <v>52</v>
      </c>
      <c r="C53" s="4" t="s">
        <v>104</v>
      </c>
      <c r="D53" s="32">
        <v>9000</v>
      </c>
      <c r="E53" s="6"/>
      <c r="F53" s="6"/>
      <c r="G53" s="4"/>
      <c r="H53" s="15"/>
    </row>
    <row r="54" spans="1:8" x14ac:dyDescent="0.25">
      <c r="A54" s="4">
        <v>2</v>
      </c>
      <c r="B54" s="5" t="s">
        <v>53</v>
      </c>
      <c r="C54" s="4" t="s">
        <v>103</v>
      </c>
      <c r="D54" s="32">
        <v>1</v>
      </c>
      <c r="E54" s="6"/>
      <c r="F54" s="6"/>
      <c r="G54" s="4"/>
      <c r="H54" s="15"/>
    </row>
    <row r="55" spans="1:8" x14ac:dyDescent="0.25">
      <c r="A55" s="4">
        <v>3</v>
      </c>
      <c r="B55" s="5" t="s">
        <v>54</v>
      </c>
      <c r="C55" s="4" t="s">
        <v>103</v>
      </c>
      <c r="D55" s="32">
        <v>1</v>
      </c>
      <c r="E55" s="6"/>
      <c r="F55" s="6"/>
      <c r="G55" s="4"/>
      <c r="H55" s="15"/>
    </row>
    <row r="56" spans="1:8" ht="25.5" x14ac:dyDescent="0.25">
      <c r="A56" s="4">
        <v>4</v>
      </c>
      <c r="B56" s="5" t="s">
        <v>55</v>
      </c>
      <c r="C56" s="4" t="s">
        <v>105</v>
      </c>
      <c r="D56" s="32">
        <v>500</v>
      </c>
      <c r="E56" s="6"/>
      <c r="F56" s="6"/>
      <c r="G56" s="4"/>
      <c r="H56" s="15"/>
    </row>
    <row r="57" spans="1:8" x14ac:dyDescent="0.25">
      <c r="A57" s="4">
        <v>5</v>
      </c>
      <c r="B57" s="5" t="s">
        <v>166</v>
      </c>
      <c r="C57" s="4" t="s">
        <v>167</v>
      </c>
      <c r="D57" s="32">
        <v>1</v>
      </c>
      <c r="E57" s="6"/>
      <c r="F57" s="6"/>
      <c r="G57" s="4"/>
      <c r="H57" s="15"/>
    </row>
    <row r="58" spans="1:8" x14ac:dyDescent="0.25">
      <c r="A58" s="4"/>
      <c r="B58" s="11" t="s">
        <v>56</v>
      </c>
      <c r="C58" s="4"/>
      <c r="D58" s="32"/>
      <c r="E58" s="4"/>
      <c r="F58" s="4"/>
      <c r="G58" s="4"/>
      <c r="H58" s="15"/>
    </row>
    <row r="59" spans="1:8" x14ac:dyDescent="0.25">
      <c r="A59" s="11" t="s">
        <v>57</v>
      </c>
      <c r="B59" s="12" t="s">
        <v>58</v>
      </c>
      <c r="C59" s="4"/>
      <c r="D59" s="32"/>
      <c r="E59" s="4"/>
      <c r="F59" s="4"/>
      <c r="G59" s="4"/>
      <c r="H59" s="15"/>
    </row>
    <row r="60" spans="1:8" x14ac:dyDescent="0.25">
      <c r="A60" s="4" t="s">
        <v>59</v>
      </c>
      <c r="B60" s="5" t="s">
        <v>60</v>
      </c>
      <c r="C60" s="4" t="s">
        <v>61</v>
      </c>
      <c r="D60" s="32">
        <f>D3+D4</f>
        <v>6250</v>
      </c>
      <c r="E60" s="6"/>
      <c r="F60" s="6"/>
      <c r="G60" s="6"/>
      <c r="H60" s="15"/>
    </row>
    <row r="61" spans="1:8" x14ac:dyDescent="0.25">
      <c r="A61" s="4" t="s">
        <v>62</v>
      </c>
      <c r="B61" s="7" t="s">
        <v>63</v>
      </c>
      <c r="C61" s="4" t="s">
        <v>48</v>
      </c>
      <c r="D61" s="32">
        <v>1500</v>
      </c>
      <c r="E61" s="6"/>
      <c r="F61" s="6"/>
      <c r="G61" s="6"/>
      <c r="H61" s="15"/>
    </row>
    <row r="62" spans="1:8" x14ac:dyDescent="0.25">
      <c r="A62" s="4" t="s">
        <v>64</v>
      </c>
      <c r="B62" s="5" t="s">
        <v>65</v>
      </c>
      <c r="C62" s="4" t="s">
        <v>66</v>
      </c>
      <c r="D62" s="32">
        <v>1</v>
      </c>
      <c r="E62" s="6"/>
      <c r="F62" s="6"/>
      <c r="G62" s="6"/>
      <c r="H62" s="15"/>
    </row>
    <row r="63" spans="1:8" x14ac:dyDescent="0.25">
      <c r="A63" s="4" t="s">
        <v>67</v>
      </c>
      <c r="B63" s="5" t="s">
        <v>68</v>
      </c>
      <c r="C63" s="4" t="s">
        <v>48</v>
      </c>
      <c r="D63" s="32">
        <v>9500</v>
      </c>
      <c r="E63" s="6"/>
      <c r="F63" s="6"/>
      <c r="G63" s="6"/>
      <c r="H63" s="15"/>
    </row>
    <row r="64" spans="1:8" x14ac:dyDescent="0.25">
      <c r="A64" s="4">
        <v>5</v>
      </c>
      <c r="B64" s="5" t="s">
        <v>69</v>
      </c>
      <c r="C64" s="4" t="s">
        <v>66</v>
      </c>
      <c r="D64" s="32">
        <v>12</v>
      </c>
      <c r="E64" s="6"/>
      <c r="F64" s="6"/>
      <c r="G64" s="6"/>
      <c r="H64" s="15"/>
    </row>
    <row r="65" spans="1:8" ht="25.5" x14ac:dyDescent="0.25">
      <c r="A65" s="4">
        <v>6</v>
      </c>
      <c r="B65" s="5" t="s">
        <v>70</v>
      </c>
      <c r="C65" s="4" t="s">
        <v>48</v>
      </c>
      <c r="D65" s="32">
        <v>3200</v>
      </c>
      <c r="E65" s="6"/>
      <c r="F65" s="6"/>
      <c r="G65" s="6"/>
      <c r="H65" s="15"/>
    </row>
    <row r="66" spans="1:8" x14ac:dyDescent="0.25">
      <c r="A66" s="4">
        <v>7</v>
      </c>
      <c r="B66" s="5" t="s">
        <v>71</v>
      </c>
      <c r="C66" s="4" t="s">
        <v>104</v>
      </c>
      <c r="D66" s="27">
        <f>D8</f>
        <v>9000</v>
      </c>
      <c r="E66" s="6"/>
      <c r="F66" s="6"/>
      <c r="G66" s="6"/>
      <c r="H66" s="15"/>
    </row>
    <row r="67" spans="1:8" x14ac:dyDescent="0.25">
      <c r="A67" s="4">
        <v>8</v>
      </c>
      <c r="B67" s="5" t="s">
        <v>72</v>
      </c>
      <c r="C67" s="4" t="s">
        <v>66</v>
      </c>
      <c r="D67" s="32">
        <v>1</v>
      </c>
      <c r="E67" s="6"/>
      <c r="F67" s="6"/>
      <c r="G67" s="6"/>
      <c r="H67" s="15"/>
    </row>
    <row r="68" spans="1:8" ht="26.25" x14ac:dyDescent="0.25">
      <c r="A68" s="4">
        <v>9</v>
      </c>
      <c r="B68" s="3" t="s">
        <v>79</v>
      </c>
      <c r="C68" s="4" t="s">
        <v>66</v>
      </c>
      <c r="D68" s="32">
        <v>1</v>
      </c>
      <c r="E68" s="6"/>
      <c r="F68" s="6"/>
      <c r="G68" s="6"/>
      <c r="H68" s="15"/>
    </row>
    <row r="69" spans="1:8" x14ac:dyDescent="0.25">
      <c r="A69" s="4">
        <v>10</v>
      </c>
      <c r="B69" s="3" t="s">
        <v>99</v>
      </c>
      <c r="C69" s="4" t="s">
        <v>66</v>
      </c>
      <c r="D69" s="32">
        <v>1</v>
      </c>
      <c r="E69" s="6"/>
      <c r="F69" s="6"/>
      <c r="G69" s="6"/>
      <c r="H69" s="15"/>
    </row>
    <row r="70" spans="1:8" x14ac:dyDescent="0.25">
      <c r="A70" s="4">
        <v>11</v>
      </c>
      <c r="B70" s="3" t="s">
        <v>81</v>
      </c>
      <c r="C70" s="4" t="s">
        <v>66</v>
      </c>
      <c r="D70" s="32">
        <v>1</v>
      </c>
      <c r="E70" s="6"/>
      <c r="F70" s="6"/>
      <c r="G70" s="6"/>
      <c r="H70" s="15"/>
    </row>
    <row r="71" spans="1:8" x14ac:dyDescent="0.25">
      <c r="A71" s="4">
        <v>12</v>
      </c>
      <c r="B71" s="3" t="s">
        <v>82</v>
      </c>
      <c r="C71" s="4" t="s">
        <v>66</v>
      </c>
      <c r="D71" s="32">
        <v>2</v>
      </c>
      <c r="E71" s="6"/>
      <c r="F71" s="6"/>
      <c r="G71" s="6"/>
      <c r="H71" s="15"/>
    </row>
    <row r="72" spans="1:8" x14ac:dyDescent="0.25">
      <c r="A72" s="4">
        <v>13</v>
      </c>
      <c r="B72" s="3" t="s">
        <v>83</v>
      </c>
      <c r="C72" s="4" t="s">
        <v>66</v>
      </c>
      <c r="D72" s="32">
        <v>2</v>
      </c>
      <c r="E72" s="6"/>
      <c r="F72" s="6"/>
      <c r="G72" s="6"/>
      <c r="H72" s="15"/>
    </row>
    <row r="73" spans="1:8" x14ac:dyDescent="0.25">
      <c r="A73" s="4">
        <v>14</v>
      </c>
      <c r="B73" s="3" t="s">
        <v>84</v>
      </c>
      <c r="C73" s="4" t="s">
        <v>66</v>
      </c>
      <c r="D73" s="32">
        <v>1</v>
      </c>
      <c r="E73" s="6"/>
      <c r="F73" s="6"/>
      <c r="G73" s="6"/>
      <c r="H73" s="15"/>
    </row>
    <row r="74" spans="1:8" x14ac:dyDescent="0.25">
      <c r="A74" s="4">
        <v>15</v>
      </c>
      <c r="B74" s="3" t="s">
        <v>85</v>
      </c>
      <c r="C74" s="4" t="s">
        <v>48</v>
      </c>
      <c r="D74" s="32">
        <v>160</v>
      </c>
      <c r="E74" s="6"/>
      <c r="F74" s="6"/>
      <c r="G74" s="6"/>
      <c r="H74" s="15"/>
    </row>
    <row r="75" spans="1:8" x14ac:dyDescent="0.25">
      <c r="A75" s="4">
        <v>16</v>
      </c>
      <c r="B75" s="3" t="s">
        <v>86</v>
      </c>
      <c r="C75" s="4" t="s">
        <v>66</v>
      </c>
      <c r="D75" s="32">
        <v>1</v>
      </c>
      <c r="E75" s="6"/>
      <c r="F75" s="6"/>
      <c r="G75" s="6"/>
      <c r="H75" s="15"/>
    </row>
    <row r="76" spans="1:8" x14ac:dyDescent="0.25">
      <c r="A76" s="4">
        <v>17</v>
      </c>
      <c r="B76" s="3" t="s">
        <v>87</v>
      </c>
      <c r="C76" s="4" t="s">
        <v>66</v>
      </c>
      <c r="D76" s="32">
        <v>1</v>
      </c>
      <c r="E76" s="6"/>
      <c r="F76" s="6"/>
      <c r="G76" s="6"/>
      <c r="H76" s="15"/>
    </row>
    <row r="77" spans="1:8" x14ac:dyDescent="0.25">
      <c r="A77" s="4"/>
      <c r="B77" s="13" t="s">
        <v>73</v>
      </c>
      <c r="C77" s="4"/>
      <c r="D77" s="32"/>
      <c r="E77" s="4"/>
      <c r="F77" s="4"/>
      <c r="G77" s="4"/>
      <c r="H77" s="15"/>
    </row>
    <row r="78" spans="1:8" s="9" customFormat="1" ht="24" x14ac:dyDescent="0.25">
      <c r="A78" s="11"/>
      <c r="B78" s="13" t="s">
        <v>74</v>
      </c>
      <c r="C78" s="11"/>
      <c r="D78" s="31"/>
      <c r="E78" s="11"/>
      <c r="F78" s="11"/>
      <c r="G78" s="11"/>
      <c r="H78" s="16"/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3DE2-3660-46CC-80ED-E484B50EF652}">
  <dimension ref="A1:F25"/>
  <sheetViews>
    <sheetView zoomScale="80" zoomScaleNormal="80" workbookViewId="0">
      <selection activeCell="D1" sqref="D1:F1048576"/>
    </sheetView>
  </sheetViews>
  <sheetFormatPr defaultRowHeight="15" x14ac:dyDescent="0.25"/>
  <cols>
    <col min="2" max="2" width="31.7109375" customWidth="1"/>
    <col min="3" max="3" width="41.140625" hidden="1" customWidth="1"/>
    <col min="4" max="4" width="25.42578125" customWidth="1"/>
    <col min="5" max="5" width="34" style="1" customWidth="1"/>
    <col min="6" max="6" width="17.5703125" customWidth="1"/>
  </cols>
  <sheetData>
    <row r="1" spans="1:6" ht="26.1" customHeight="1" x14ac:dyDescent="0.25">
      <c r="A1" s="18" t="s">
        <v>149</v>
      </c>
      <c r="B1" s="19" t="s">
        <v>106</v>
      </c>
      <c r="C1" s="19" t="s">
        <v>107</v>
      </c>
      <c r="D1" s="19" t="s">
        <v>108</v>
      </c>
      <c r="E1" s="20" t="s">
        <v>107</v>
      </c>
    </row>
    <row r="2" spans="1:6" x14ac:dyDescent="0.25">
      <c r="A2" s="18">
        <v>1</v>
      </c>
      <c r="B2" s="19" t="s">
        <v>109</v>
      </c>
      <c r="C2" s="19" t="s">
        <v>110</v>
      </c>
      <c r="D2" s="19" t="s">
        <v>111</v>
      </c>
      <c r="E2" s="21">
        <f>1400</f>
        <v>1400</v>
      </c>
    </row>
    <row r="3" spans="1:6" x14ac:dyDescent="0.25">
      <c r="A3" s="18">
        <v>3</v>
      </c>
      <c r="B3" s="19" t="s">
        <v>112</v>
      </c>
      <c r="C3" s="19" t="s">
        <v>113</v>
      </c>
      <c r="D3" s="19" t="s">
        <v>114</v>
      </c>
      <c r="E3" s="21">
        <v>2600</v>
      </c>
    </row>
    <row r="4" spans="1:6" x14ac:dyDescent="0.25">
      <c r="A4" s="18">
        <v>2</v>
      </c>
      <c r="B4" s="19" t="s">
        <v>115</v>
      </c>
      <c r="C4" s="19" t="s">
        <v>116</v>
      </c>
      <c r="D4" s="19" t="s">
        <v>117</v>
      </c>
      <c r="E4" s="21">
        <v>4000</v>
      </c>
    </row>
    <row r="5" spans="1:6" x14ac:dyDescent="0.25">
      <c r="A5" s="18">
        <v>1</v>
      </c>
      <c r="B5" s="19" t="s">
        <v>118</v>
      </c>
      <c r="C5" s="19" t="s">
        <v>119</v>
      </c>
      <c r="D5" s="19" t="s">
        <v>120</v>
      </c>
      <c r="E5" s="21">
        <v>6500</v>
      </c>
    </row>
    <row r="6" spans="1:6" x14ac:dyDescent="0.25">
      <c r="A6" s="18">
        <v>1</v>
      </c>
      <c r="B6" s="19" t="s">
        <v>121</v>
      </c>
      <c r="C6" s="19" t="s">
        <v>122</v>
      </c>
      <c r="D6" s="19" t="s">
        <v>123</v>
      </c>
      <c r="E6" s="21">
        <v>9000</v>
      </c>
      <c r="F6" s="34"/>
    </row>
    <row r="7" spans="1:6" ht="28.5" x14ac:dyDescent="0.25">
      <c r="A7" s="18"/>
      <c r="B7" s="19" t="s">
        <v>124</v>
      </c>
      <c r="C7" s="19" t="s">
        <v>125</v>
      </c>
      <c r="D7" s="19" t="s">
        <v>126</v>
      </c>
      <c r="E7" s="20" t="s">
        <v>125</v>
      </c>
    </row>
    <row r="8" spans="1:6" x14ac:dyDescent="0.25">
      <c r="A8" s="18">
        <v>1</v>
      </c>
      <c r="B8" s="19" t="s">
        <v>109</v>
      </c>
      <c r="C8" s="19" t="s">
        <v>127</v>
      </c>
      <c r="D8" s="19" t="s">
        <v>128</v>
      </c>
      <c r="E8" s="18">
        <f>(450+600)/2</f>
        <v>525</v>
      </c>
    </row>
    <row r="9" spans="1:6" x14ac:dyDescent="0.25">
      <c r="A9" s="18">
        <v>3</v>
      </c>
      <c r="B9" s="19" t="s">
        <v>112</v>
      </c>
      <c r="C9" s="19" t="s">
        <v>129</v>
      </c>
      <c r="D9" s="19" t="s">
        <v>130</v>
      </c>
      <c r="E9" s="18">
        <f>(800+1100)/2</f>
        <v>950</v>
      </c>
    </row>
    <row r="10" spans="1:6" x14ac:dyDescent="0.25">
      <c r="A10" s="18">
        <v>2</v>
      </c>
      <c r="B10" s="19" t="s">
        <v>115</v>
      </c>
      <c r="C10" s="19" t="s">
        <v>131</v>
      </c>
      <c r="D10" s="19" t="s">
        <v>132</v>
      </c>
      <c r="E10" s="18">
        <f>(1300+1700)/2</f>
        <v>1500</v>
      </c>
    </row>
    <row r="11" spans="1:6" x14ac:dyDescent="0.25">
      <c r="A11" s="18">
        <v>1</v>
      </c>
      <c r="B11" s="19" t="s">
        <v>118</v>
      </c>
      <c r="C11" s="19" t="s">
        <v>133</v>
      </c>
      <c r="D11" s="19" t="s">
        <v>134</v>
      </c>
      <c r="E11" s="18">
        <f>(2100+2800)/2</f>
        <v>2450</v>
      </c>
    </row>
    <row r="12" spans="1:6" x14ac:dyDescent="0.25">
      <c r="A12" s="18">
        <v>1</v>
      </c>
      <c r="B12" s="19" t="s">
        <v>121</v>
      </c>
      <c r="C12" s="19" t="s">
        <v>135</v>
      </c>
      <c r="D12" s="19" t="s">
        <v>136</v>
      </c>
      <c r="E12" s="18">
        <f>(2800+3600)/2</f>
        <v>3200</v>
      </c>
    </row>
    <row r="13" spans="1:6" x14ac:dyDescent="0.25">
      <c r="A13" s="18"/>
      <c r="B13" s="19" t="s">
        <v>124</v>
      </c>
      <c r="C13" s="19" t="s">
        <v>137</v>
      </c>
      <c r="D13" s="19" t="s">
        <v>138</v>
      </c>
      <c r="E13" s="20" t="s">
        <v>137</v>
      </c>
    </row>
    <row r="14" spans="1:6" x14ac:dyDescent="0.25">
      <c r="A14" s="18">
        <v>1</v>
      </c>
      <c r="B14" s="19" t="s">
        <v>109</v>
      </c>
      <c r="C14" s="19" t="s">
        <v>139</v>
      </c>
      <c r="D14" s="19" t="s">
        <v>140</v>
      </c>
      <c r="E14" s="18">
        <f>(450+550)/2</f>
        <v>500</v>
      </c>
    </row>
    <row r="15" spans="1:6" x14ac:dyDescent="0.25">
      <c r="A15" s="18">
        <v>3</v>
      </c>
      <c r="B15" s="19" t="s">
        <v>112</v>
      </c>
      <c r="C15" s="19" t="s">
        <v>141</v>
      </c>
      <c r="D15" s="19" t="s">
        <v>142</v>
      </c>
      <c r="E15" s="18">
        <f>(800+1000)/2</f>
        <v>900</v>
      </c>
    </row>
    <row r="16" spans="1:6" ht="28.5" x14ac:dyDescent="0.25">
      <c r="A16" s="18">
        <v>2</v>
      </c>
      <c r="B16" s="19" t="s">
        <v>115</v>
      </c>
      <c r="C16" s="19" t="s">
        <v>143</v>
      </c>
      <c r="D16" s="19" t="s">
        <v>144</v>
      </c>
      <c r="E16" s="18">
        <f>(1200+1500)/2</f>
        <v>1350</v>
      </c>
    </row>
    <row r="17" spans="1:5" ht="28.5" x14ac:dyDescent="0.25">
      <c r="A17" s="18">
        <v>1</v>
      </c>
      <c r="B17" s="19" t="s">
        <v>118</v>
      </c>
      <c r="C17" s="19" t="s">
        <v>145</v>
      </c>
      <c r="D17" s="19" t="s">
        <v>146</v>
      </c>
      <c r="E17" s="18">
        <f>(2000+2600)/2</f>
        <v>2300</v>
      </c>
    </row>
    <row r="18" spans="1:5" ht="28.5" x14ac:dyDescent="0.25">
      <c r="A18" s="18">
        <v>1</v>
      </c>
      <c r="B18" s="19" t="s">
        <v>121</v>
      </c>
      <c r="C18" s="19" t="s">
        <v>147</v>
      </c>
      <c r="D18" s="19" t="s">
        <v>148</v>
      </c>
      <c r="E18" s="18">
        <f>(2700+3400)/2</f>
        <v>3050</v>
      </c>
    </row>
    <row r="19" spans="1:5" ht="28.5" x14ac:dyDescent="0.25">
      <c r="A19" s="15"/>
      <c r="B19" s="19" t="s">
        <v>150</v>
      </c>
      <c r="C19" s="19" t="s">
        <v>151</v>
      </c>
      <c r="D19" s="19" t="s">
        <v>152</v>
      </c>
      <c r="E19" s="20" t="s">
        <v>151</v>
      </c>
    </row>
    <row r="20" spans="1:5" x14ac:dyDescent="0.25">
      <c r="A20" s="18">
        <v>1</v>
      </c>
      <c r="B20" s="19" t="s">
        <v>109</v>
      </c>
      <c r="C20" s="19" t="s">
        <v>153</v>
      </c>
      <c r="D20" s="19" t="s">
        <v>154</v>
      </c>
      <c r="E20" s="20">
        <f>(1800+2200)/2</f>
        <v>2000</v>
      </c>
    </row>
    <row r="21" spans="1:5" x14ac:dyDescent="0.25">
      <c r="A21" s="18">
        <v>3</v>
      </c>
      <c r="B21" s="19" t="s">
        <v>112</v>
      </c>
      <c r="C21" s="19" t="s">
        <v>155</v>
      </c>
      <c r="D21" s="19" t="s">
        <v>156</v>
      </c>
      <c r="E21" s="20">
        <f>(3200+3800)/2</f>
        <v>3500</v>
      </c>
    </row>
    <row r="22" spans="1:5" x14ac:dyDescent="0.25">
      <c r="A22" s="18">
        <v>2</v>
      </c>
      <c r="B22" s="19" t="s">
        <v>115</v>
      </c>
      <c r="C22" s="19" t="s">
        <v>157</v>
      </c>
      <c r="D22" s="19" t="s">
        <v>158</v>
      </c>
      <c r="E22" s="20">
        <f>(4500+5500)/2</f>
        <v>5000</v>
      </c>
    </row>
    <row r="23" spans="1:5" x14ac:dyDescent="0.25">
      <c r="A23" s="18">
        <v>1</v>
      </c>
      <c r="B23" s="19" t="s">
        <v>159</v>
      </c>
      <c r="C23" s="19" t="s">
        <v>160</v>
      </c>
      <c r="D23" s="19" t="s">
        <v>161</v>
      </c>
      <c r="E23" s="20">
        <f>(6200+7500)/2</f>
        <v>6850</v>
      </c>
    </row>
    <row r="24" spans="1:5" x14ac:dyDescent="0.25">
      <c r="A24" s="18">
        <v>1</v>
      </c>
      <c r="B24" s="19" t="s">
        <v>118</v>
      </c>
      <c r="C24" s="19" t="s">
        <v>162</v>
      </c>
      <c r="D24" s="19" t="s">
        <v>163</v>
      </c>
      <c r="E24" s="20">
        <f>(6800+8100)/2</f>
        <v>7450</v>
      </c>
    </row>
    <row r="25" spans="1:5" x14ac:dyDescent="0.25">
      <c r="A25" s="18">
        <v>1</v>
      </c>
      <c r="B25" s="19" t="s">
        <v>121</v>
      </c>
      <c r="C25" s="19" t="s">
        <v>164</v>
      </c>
      <c r="D25" s="19" t="s">
        <v>165</v>
      </c>
      <c r="E25" s="20">
        <f>(8500+10500)/2</f>
        <v>9500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B12D99F783442B990BAC756AD987C" ma:contentTypeVersion="13" ma:contentTypeDescription="Create a new document." ma:contentTypeScope="" ma:versionID="d0924da6624ff242b32f5dfd2d3040d0">
  <xsd:schema xmlns:xsd="http://www.w3.org/2001/XMLSchema" xmlns:xs="http://www.w3.org/2001/XMLSchema" xmlns:p="http://schemas.microsoft.com/office/2006/metadata/properties" xmlns:ns3="74fe61ab-a5b0-4b28-a2be-0af22dc56ac3" targetNamespace="http://schemas.microsoft.com/office/2006/metadata/properties" ma:root="true" ma:fieldsID="958dd270c82fff4d745883b46bcd0ba4" ns3:_="">
    <xsd:import namespace="74fe61ab-a5b0-4b28-a2be-0af22dc56a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e61ab-a5b0-4b28-a2be-0af22dc56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fe61ab-a5b0-4b28-a2be-0af22dc56ac3" xsi:nil="true"/>
  </documentManagement>
</p:properties>
</file>

<file path=customXml/itemProps1.xml><?xml version="1.0" encoding="utf-8"?>
<ds:datastoreItem xmlns:ds="http://schemas.openxmlformats.org/officeDocument/2006/customXml" ds:itemID="{47E1DD13-61F3-4E6E-A450-6D7D10BE0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e61ab-a5b0-4b28-a2be-0af22dc56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6BD5A-C008-44C0-B733-43D014F18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91F2A-119C-4416-A095-BF4F200206DA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74fe61ab-a5b0-4b28-a2be-0af22dc56ac3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Annexure</vt:lpstr>
      <vt:lpstr>1.6 MVA</vt:lpstr>
      <vt:lpstr>3.15 MVA</vt:lpstr>
      <vt:lpstr>5 MVA</vt:lpstr>
      <vt:lpstr>7.5 MVA</vt:lpstr>
      <vt:lpstr>8 MVA</vt:lpstr>
      <vt:lpstr>10 MVA</vt:lpstr>
      <vt:lpstr>Item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TPSODL</dc:creator>
  <cp:lastModifiedBy>Srikanta Mathan</cp:lastModifiedBy>
  <cp:lastPrinted>2026-03-21T04:45:40Z</cp:lastPrinted>
  <dcterms:created xsi:type="dcterms:W3CDTF">2015-06-05T18:17:20Z</dcterms:created>
  <dcterms:modified xsi:type="dcterms:W3CDTF">2026-04-06T07:36:41Z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0x010100133B12D99F783442B990BAC756AD987C</vt:lpwstr>
  </property>
</Properties>
</file>